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ccounting\Acadia Realty Trust\WKPAPER\2025\12-31-2025\Active Disclosure\2025-12-31 8-K\Drafts\Website\"/>
    </mc:Choice>
  </mc:AlternateContent>
  <xr:revisionPtr revIDLastSave="0" documentId="13_ncr:1_{74D129D5-0B10-4136-8DC8-BF8FFEAD3496}" xr6:coauthVersionLast="47" xr6:coauthVersionMax="47" xr10:uidLastSave="{00000000-0000-0000-0000-000000000000}"/>
  <bookViews>
    <workbookView xWindow="24468" yWindow="24" windowWidth="30936" windowHeight="16776" xr2:uid="{E55BAF24-78D8-4DE8-9864-B2E2EEC12DAC}"/>
  </bookViews>
  <sheets>
    <sheet name="SP_IncStmt" sheetId="1" r:id="rId1"/>
    <sheet name="SP_IncStmt_Det" sheetId="2" r:id="rId2"/>
    <sheet name="SP_IncStmt_PRAdj" sheetId="3" r:id="rId3"/>
    <sheet name="SP_BalSht" sheetId="4" r:id="rId4"/>
    <sheet name="SP_BalSht_PRAdj" sheetId="5" r:id="rId5"/>
  </sheets>
  <definedNames>
    <definedName name="_Order1" hidden="1">255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38898.6042013889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_xlnm.Print_Area" localSheetId="3">SP_BalSht!$A$1:$H$50</definedName>
    <definedName name="_xlnm.Print_Area" localSheetId="4">SP_BalSht_PRAdj!$A$1:$F$44</definedName>
    <definedName name="_xlnm.Print_Area" localSheetId="0">SP_IncStmt!$A$1:$F$31</definedName>
    <definedName name="_xlnm.Print_Area" localSheetId="1">SP_IncStmt_Det!$A$1:$F$56</definedName>
    <definedName name="_xlnm.Print_Area" localSheetId="2">SP_IncStmt_PRAdj!$A$1:$J$56</definedName>
    <definedName name="SP_BalSht_PRAdj_T1">SP_BalSht_PRAdj!$A$4:$E$45</definedName>
    <definedName name="SP_BalSht_T1">SP_BalSht!$A$3:$G$49</definedName>
    <definedName name="SP_IncStmt_Det_T1">SP_IncStmt_Det!$A$3:$E$56</definedName>
    <definedName name="SP_IncStmt_PRAdj_T1">SP_IncStmt_PRAdj!$A$3:$I$56</definedName>
    <definedName name="SP_IncStmt_T1">SP_IncStmt!$A$3:$F$31</definedName>
    <definedName name="SP_IncStmt_T2">SP_IncStmt!$H$4:$M$22</definedName>
    <definedName name="t" hidden="1">38882.4263773148</definedName>
    <definedName name="TextRefCopyRangeCount" hidden="1">1</definedName>
    <definedName name="XRefColumnsCount" hidden="1">4</definedName>
    <definedName name="XRefCopyRangeCount" hidden="1">6</definedName>
    <definedName name="XRefPasteRangeCount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2" l="1"/>
  <c r="A45" i="5" l="1"/>
  <c r="A44" i="5"/>
  <c r="A43" i="5"/>
  <c r="E42" i="5"/>
  <c r="E44" i="5" s="1"/>
  <c r="C42" i="5"/>
  <c r="C44" i="5" s="1"/>
  <c r="A42" i="5"/>
  <c r="A41" i="5"/>
  <c r="A40" i="5"/>
  <c r="A39" i="5"/>
  <c r="A38" i="5"/>
  <c r="A37" i="5"/>
  <c r="E36" i="5"/>
  <c r="E45" i="5" s="1"/>
  <c r="C36" i="5"/>
  <c r="C45" i="5" s="1"/>
  <c r="A36" i="5"/>
  <c r="A35" i="5"/>
  <c r="A34" i="5"/>
  <c r="A33" i="5"/>
  <c r="A32" i="5"/>
  <c r="A31" i="5"/>
  <c r="A30" i="5"/>
  <c r="A29" i="5"/>
  <c r="A28" i="5"/>
  <c r="A27" i="5"/>
  <c r="A25" i="5"/>
  <c r="A24" i="5"/>
  <c r="A23" i="5"/>
  <c r="A22" i="5"/>
  <c r="A21" i="5"/>
  <c r="A19" i="5"/>
  <c r="A18" i="5"/>
  <c r="A17" i="5"/>
  <c r="A15" i="5"/>
  <c r="A14" i="5"/>
  <c r="A13" i="5"/>
  <c r="A12" i="5"/>
  <c r="E11" i="5"/>
  <c r="E13" i="5" s="1"/>
  <c r="E15" i="5" s="1"/>
  <c r="E25" i="5" s="1"/>
  <c r="C11" i="5"/>
  <c r="C13" i="5" s="1"/>
  <c r="C15" i="5" s="1"/>
  <c r="C25" i="5" s="1"/>
  <c r="A9" i="5"/>
  <c r="A8" i="5"/>
  <c r="A7" i="5"/>
  <c r="A6" i="5"/>
  <c r="A5" i="5"/>
  <c r="G25" i="4"/>
  <c r="G17" i="4"/>
  <c r="C10" i="4"/>
  <c r="C12" i="4" s="1"/>
  <c r="C14" i="4" s="1"/>
  <c r="C24" i="4" s="1"/>
  <c r="A48" i="3"/>
  <c r="A47" i="3"/>
  <c r="A46" i="3"/>
  <c r="A44" i="3"/>
  <c r="A42" i="3"/>
  <c r="A39" i="3"/>
  <c r="A38" i="3"/>
  <c r="G36" i="3"/>
  <c r="G42" i="3" s="1"/>
  <c r="E36" i="3"/>
  <c r="E42" i="3" s="1"/>
  <c r="A36" i="3"/>
  <c r="A35" i="3"/>
  <c r="I33" i="3"/>
  <c r="I36" i="3" s="1"/>
  <c r="I42" i="3" s="1"/>
  <c r="G33" i="3"/>
  <c r="E33" i="3"/>
  <c r="C33" i="3"/>
  <c r="C36" i="3" s="1"/>
  <c r="C42" i="3" s="1"/>
  <c r="A33" i="3"/>
  <c r="A32" i="3"/>
  <c r="A31" i="3"/>
  <c r="A28" i="3"/>
  <c r="A27" i="3"/>
  <c r="A23" i="3"/>
  <c r="A22" i="3"/>
  <c r="A21" i="3"/>
  <c r="A19" i="3"/>
  <c r="I17" i="3"/>
  <c r="G17" i="3"/>
  <c r="E17" i="3"/>
  <c r="C17" i="3"/>
  <c r="A17" i="3"/>
  <c r="A16" i="3"/>
  <c r="A15" i="3"/>
  <c r="A14" i="3"/>
  <c r="A13" i="3"/>
  <c r="I11" i="3"/>
  <c r="I19" i="3" s="1"/>
  <c r="I28" i="3" s="1"/>
  <c r="I50" i="3" s="1"/>
  <c r="I55" i="3" s="1"/>
  <c r="G11" i="3"/>
  <c r="G19" i="3" s="1"/>
  <c r="G28" i="3" s="1"/>
  <c r="G50" i="3" s="1"/>
  <c r="G55" i="3" s="1"/>
  <c r="E11" i="3"/>
  <c r="E19" i="3" s="1"/>
  <c r="E28" i="3" s="1"/>
  <c r="C11" i="3"/>
  <c r="C19" i="3" s="1"/>
  <c r="C28" i="3" s="1"/>
  <c r="A11" i="3"/>
  <c r="A10" i="3"/>
  <c r="A9" i="3"/>
  <c r="A8" i="3"/>
  <c r="A7" i="3"/>
  <c r="A6" i="3"/>
  <c r="A49" i="2"/>
  <c r="E33" i="2"/>
  <c r="E36" i="2" s="1"/>
  <c r="E42" i="2" s="1"/>
  <c r="C33" i="2"/>
  <c r="C36" i="2" s="1"/>
  <c r="C42" i="2" s="1"/>
  <c r="E28" i="2"/>
  <c r="E19" i="2"/>
  <c r="E17" i="2"/>
  <c r="C17" i="2"/>
  <c r="E11" i="2"/>
  <c r="C11" i="2"/>
  <c r="C19" i="2" s="1"/>
  <c r="C28" i="2" s="1"/>
  <c r="L19" i="1"/>
  <c r="J19" i="1"/>
  <c r="H17" i="1"/>
  <c r="E16" i="1"/>
  <c r="E19" i="1" s="1"/>
  <c r="E25" i="1" s="1"/>
  <c r="E27" i="1" s="1"/>
  <c r="E30" i="1" s="1"/>
  <c r="C16" i="1"/>
  <c r="L13" i="1"/>
  <c r="J13" i="1"/>
  <c r="H11" i="1"/>
  <c r="E9" i="1"/>
  <c r="C9" i="1"/>
  <c r="C19" i="1" s="1"/>
  <c r="C25" i="1" s="1"/>
  <c r="C27" i="1" s="1"/>
  <c r="C30" i="1" s="1"/>
  <c r="E50" i="2" l="1"/>
  <c r="E55" i="2" s="1"/>
  <c r="E50" i="3"/>
  <c r="E55" i="3" s="1"/>
  <c r="C50" i="3"/>
  <c r="C55" i="3" s="1"/>
  <c r="C50" i="2"/>
  <c r="C55" i="2" s="1"/>
</calcChain>
</file>

<file path=xl/sharedStrings.xml><?xml version="1.0" encoding="utf-8"?>
<sst xmlns="http://schemas.openxmlformats.org/spreadsheetml/2006/main" count="182" uniqueCount="149">
  <si>
    <t>Income Statement</t>
  </si>
  <si>
    <t>(in thousands)</t>
  </si>
  <si>
    <r>
      <t xml:space="preserve">December 31, 2025 </t>
    </r>
    <r>
      <rPr>
        <b/>
        <vertAlign val="superscript"/>
        <sz val="8"/>
        <color theme="0"/>
        <rFont val="DM Sans"/>
      </rPr>
      <t>1</t>
    </r>
  </si>
  <si>
    <t>Quarter</t>
  </si>
  <si>
    <t>Year to Date</t>
  </si>
  <si>
    <t>Revenues</t>
  </si>
  <si>
    <t xml:space="preserve">Reconciliation of Revenues to Consolidated GAAP Revenues </t>
  </si>
  <si>
    <t>Rental income</t>
  </si>
  <si>
    <t>Total Revenues</t>
  </si>
  <si>
    <r>
      <t xml:space="preserve">Other </t>
    </r>
    <r>
      <rPr>
        <vertAlign val="superscript"/>
        <sz val="8"/>
        <color theme="1"/>
        <rFont val="DM Sans"/>
      </rPr>
      <t>8</t>
    </r>
  </si>
  <si>
    <t xml:space="preserve">Straight-line rent income </t>
  </si>
  <si>
    <t>Above/below-market rent income</t>
  </si>
  <si>
    <t>Asset and property management fees</t>
  </si>
  <si>
    <r>
      <t xml:space="preserve">Other income </t>
    </r>
    <r>
      <rPr>
        <vertAlign val="superscript"/>
        <sz val="8"/>
        <color theme="1"/>
        <rFont val="DM Sans"/>
      </rPr>
      <t>8</t>
    </r>
  </si>
  <si>
    <t xml:space="preserve">Consolidated Total GAAP Revenues </t>
  </si>
  <si>
    <t>Impairment charges</t>
  </si>
  <si>
    <t xml:space="preserve">Reconciliation of Property Operating Expenses to Consolidated GAAP Property Operating Expenses </t>
  </si>
  <si>
    <t xml:space="preserve">Property operating - CAM and Other </t>
  </si>
  <si>
    <t>Gain on disposition of properties</t>
  </si>
  <si>
    <t>Other</t>
  </si>
  <si>
    <t xml:space="preserve">Consolidated Total GAAP Property Operating Expenses </t>
  </si>
  <si>
    <t>Interest income</t>
  </si>
  <si>
    <t>Realized and unrealized holding gains (losses) on investments and other</t>
  </si>
  <si>
    <t>Loss on change in control</t>
  </si>
  <si>
    <t>Net loss attributable to redeemable noncontrolling interests</t>
  </si>
  <si>
    <t xml:space="preserve">Interest income </t>
  </si>
  <si>
    <t>Income Statement - Detail</t>
  </si>
  <si>
    <t>REIT PORTFOLIO AND INVESTMENT MANAGEMENT INCOME</t>
  </si>
  <si>
    <t>REVENUES</t>
  </si>
  <si>
    <t>Minimum rents</t>
  </si>
  <si>
    <t>Expense reimbursements - CAM</t>
  </si>
  <si>
    <t>Expense reimbursements - Taxes</t>
  </si>
  <si>
    <t>Percentage rent and other property income</t>
  </si>
  <si>
    <t>EXPENSES</t>
  </si>
  <si>
    <t>Property operating - CAM</t>
  </si>
  <si>
    <t>Real estate taxes</t>
  </si>
  <si>
    <t>Asset and property management expense</t>
  </si>
  <si>
    <t>Total Expenses</t>
  </si>
  <si>
    <t>NET OPERATING INCOME - PROPERTIES</t>
  </si>
  <si>
    <t>OTHER INCOME (EXPENSE)</t>
  </si>
  <si>
    <r>
      <t xml:space="preserve">Interest expense </t>
    </r>
    <r>
      <rPr>
        <vertAlign val="superscript"/>
        <sz val="8"/>
        <color theme="1"/>
        <rFont val="DM Sans"/>
      </rPr>
      <t>2</t>
    </r>
  </si>
  <si>
    <t xml:space="preserve">Impairment charges </t>
  </si>
  <si>
    <r>
      <t xml:space="preserve">FEE AND OTHER INCOME </t>
    </r>
    <r>
      <rPr>
        <b/>
        <vertAlign val="superscript"/>
        <sz val="8"/>
        <color theme="1"/>
        <rFont val="DM Sans"/>
      </rPr>
      <t>3</t>
    </r>
  </si>
  <si>
    <t>Investment management fees</t>
  </si>
  <si>
    <t>Total Investment Management Fee Income</t>
  </si>
  <si>
    <t>Transactional and other expenses</t>
  </si>
  <si>
    <t xml:space="preserve">Total Investment Management Fee Income and Other Transactional Expenses </t>
  </si>
  <si>
    <t xml:space="preserve">Realized gains on marketable securities and promote, net  </t>
  </si>
  <si>
    <t>Less: previously recognized unrealized gains on marketable securities sold</t>
  </si>
  <si>
    <t>Unrealized gains (losses) on marketable securities</t>
  </si>
  <si>
    <t>Total Fee and Other Income</t>
  </si>
  <si>
    <t>Administrative and Other Expenses (Adjusted)</t>
  </si>
  <si>
    <t>Depreciation and amortization</t>
  </si>
  <si>
    <t>Non-real estate depreciation and amortization</t>
  </si>
  <si>
    <t>Gain (loss) before equity in earnings and noncontrolling interests</t>
  </si>
  <si>
    <t>`</t>
  </si>
  <si>
    <t>Redeemable noncontrolling interests</t>
  </si>
  <si>
    <t>Noncontrolling interests (including redeemable noncontrolling interests)</t>
  </si>
  <si>
    <t>Income Statement - Pro Rata Adjustments</t>
  </si>
  <si>
    <r>
      <t xml:space="preserve">Noncontrolling
Interest in
Consolidated
Subsidiaries </t>
    </r>
    <r>
      <rPr>
        <b/>
        <vertAlign val="superscript"/>
        <sz val="7.5"/>
        <color theme="0"/>
        <rFont val="DM Sans"/>
      </rPr>
      <t>4</t>
    </r>
  </si>
  <si>
    <r>
      <t xml:space="preserve">Company’s
Interest in
Unconsolidated
Subsidiaries </t>
    </r>
    <r>
      <rPr>
        <b/>
        <vertAlign val="superscript"/>
        <sz val="7.5"/>
        <color theme="0"/>
        <rFont val="DM Sans"/>
      </rPr>
      <t>5</t>
    </r>
  </si>
  <si>
    <t>Above/below-market rent (expense) income</t>
  </si>
  <si>
    <r>
      <t xml:space="preserve">Interest expense </t>
    </r>
    <r>
      <rPr>
        <vertAlign val="superscript"/>
        <sz val="7.5"/>
        <color theme="1"/>
        <rFont val="DM Sans"/>
      </rPr>
      <t>2</t>
    </r>
  </si>
  <si>
    <r>
      <t xml:space="preserve">Other (expense) income </t>
    </r>
    <r>
      <rPr>
        <vertAlign val="superscript"/>
        <sz val="7.5"/>
        <color theme="1"/>
        <rFont val="DM Sans"/>
      </rPr>
      <t>8</t>
    </r>
  </si>
  <si>
    <r>
      <t>FEE AND OTHER INCOME</t>
    </r>
    <r>
      <rPr>
        <b/>
        <vertAlign val="superscript"/>
        <sz val="7.5"/>
        <color theme="1"/>
        <rFont val="DM Sans"/>
      </rPr>
      <t xml:space="preserve"> 3</t>
    </r>
  </si>
  <si>
    <t>Loss (gain) on disposition of properties</t>
  </si>
  <si>
    <r>
      <t xml:space="preserve">Noncontrolling interests (including redeemable noncontrolling interests) </t>
    </r>
    <r>
      <rPr>
        <vertAlign val="superscript"/>
        <sz val="7.5"/>
        <color theme="1"/>
        <rFont val="DM Sans"/>
      </rPr>
      <t>6</t>
    </r>
  </si>
  <si>
    <t>NET INCOME (LOSS) ATTRIBUTABLE TO ACADIA SHAREHOLDERS</t>
  </si>
  <si>
    <r>
      <t xml:space="preserve">Consolidated Balance Sheet </t>
    </r>
    <r>
      <rPr>
        <b/>
        <vertAlign val="superscript"/>
        <sz val="14"/>
        <color theme="1"/>
        <rFont val="DM Sans"/>
      </rPr>
      <t>7</t>
    </r>
  </si>
  <si>
    <t>ASSETS</t>
  </si>
  <si>
    <t>Consolidated
Balance Sheet
December 31, 2025</t>
  </si>
  <si>
    <t>Line Item Details:</t>
  </si>
  <si>
    <t>Real estate</t>
  </si>
  <si>
    <t>Real estate under development (REIT):</t>
  </si>
  <si>
    <t>Summary of other assets, net:</t>
  </si>
  <si>
    <t>Accounts payable and accrued expenses</t>
  </si>
  <si>
    <t>Deferred charges, net</t>
  </si>
  <si>
    <t>Deferred income</t>
  </si>
  <si>
    <t>Right-of-use assets - finance leases</t>
  </si>
  <si>
    <t xml:space="preserve">Accrued interest receivable </t>
  </si>
  <si>
    <t xml:space="preserve">Prepaid expenses </t>
  </si>
  <si>
    <t>Other receivables</t>
  </si>
  <si>
    <t xml:space="preserve">Notes receivable, net ($1,638 of allowance for credit losses) </t>
  </si>
  <si>
    <t>Deposits</t>
  </si>
  <si>
    <t>Derivative financial instruments</t>
  </si>
  <si>
    <t>Lease intangibles, net</t>
  </si>
  <si>
    <t>Total</t>
  </si>
  <si>
    <t>Summary of accounts payable and other liabilities:</t>
  </si>
  <si>
    <t>Lease liability - finance leases, net</t>
  </si>
  <si>
    <t>Tenant security deposits, escrows, and other</t>
  </si>
  <si>
    <t>Total assets</t>
  </si>
  <si>
    <t>Total liabilities</t>
  </si>
  <si>
    <t>Commitments and contingencies</t>
  </si>
  <si>
    <t>Common shares</t>
  </si>
  <si>
    <r>
      <t xml:space="preserve">Pro-Rata Balance Sheet Adjustments </t>
    </r>
    <r>
      <rPr>
        <b/>
        <vertAlign val="superscript"/>
        <sz val="12"/>
        <color theme="1"/>
        <rFont val="DM Sans"/>
      </rPr>
      <t>9</t>
    </r>
  </si>
  <si>
    <r>
      <t xml:space="preserve">Noncontrolling
Interest in
Consolidated
Subsidiaries </t>
    </r>
    <r>
      <rPr>
        <b/>
        <vertAlign val="superscript"/>
        <sz val="8"/>
        <color theme="0"/>
        <rFont val="DM Sans"/>
      </rPr>
      <t>4</t>
    </r>
  </si>
  <si>
    <r>
      <t xml:space="preserve">Company’s
Interest in
Unconsolidated
Subsidiaries </t>
    </r>
    <r>
      <rPr>
        <b/>
        <vertAlign val="superscript"/>
        <sz val="8"/>
        <color theme="0"/>
        <rFont val="DM Sans"/>
      </rPr>
      <t>5</t>
    </r>
  </si>
  <si>
    <t>Notes receivable, net</t>
  </si>
  <si>
    <t>Right-of-use assets - operating leases, net</t>
  </si>
  <si>
    <t>Equity:</t>
  </si>
  <si>
    <t>Total revenues</t>
  </si>
  <si>
    <t>Expenses</t>
  </si>
  <si>
    <t>General and administrative</t>
  </si>
  <si>
    <t>Property operating</t>
  </si>
  <si>
    <t>Total expenses</t>
  </si>
  <si>
    <t>Interest expense</t>
  </si>
  <si>
    <t>Real estate under development</t>
  </si>
  <si>
    <t>Net investments in real estate</t>
  </si>
  <si>
    <t>Investments in and advances to unconsolidated affiliates</t>
  </si>
  <si>
    <t>Other assets, net</t>
  </si>
  <si>
    <t>Cash and cash equivalents</t>
  </si>
  <si>
    <t>Restricted cash</t>
  </si>
  <si>
    <t>Rents receivable, net</t>
  </si>
  <si>
    <t>Liabilities:</t>
  </si>
  <si>
    <t>Mortgage and other notes payable, net</t>
  </si>
  <si>
    <t>Unsecured notes payable, net</t>
  </si>
  <si>
    <t>Unsecured line of credit</t>
  </si>
  <si>
    <t>Accounts payable and other liabilities</t>
  </si>
  <si>
    <t>Lease liabilities - operating leases</t>
  </si>
  <si>
    <t>Dividends and distributions payable</t>
  </si>
  <si>
    <t>Distributions in excess of income from, and investments in, unconsolidated affiliates</t>
  </si>
  <si>
    <t>Acadia Shareholders' Equity</t>
  </si>
  <si>
    <t>Additional paid-in capital</t>
  </si>
  <si>
    <t>Accumulated other comprehensive income</t>
  </si>
  <si>
    <t>Distributions in excess of accumulated earnings</t>
  </si>
  <si>
    <t>Total Acadia shareholders’ equity</t>
  </si>
  <si>
    <t>Noncontrolling interests</t>
  </si>
  <si>
    <t>Total equity</t>
  </si>
  <si>
    <t>Total liabilities, redeemable noncontrolling interests, and equity</t>
  </si>
  <si>
    <t>Operating real estate, net</t>
  </si>
  <si>
    <t>Quarter Ended December 31, 2025</t>
  </si>
  <si>
    <t>Year to Date December 31, 2025</t>
  </si>
  <si>
    <t>Straight-line rents receivable, net</t>
  </si>
  <si>
    <t>Buildings and improvements</t>
  </si>
  <si>
    <t>Tenant improvements</t>
  </si>
  <si>
    <t>Land</t>
  </si>
  <si>
    <t>Construction in progress</t>
  </si>
  <si>
    <t>Less: Accumulated depreciation and amortization</t>
  </si>
  <si>
    <t>Due from seller</t>
  </si>
  <si>
    <t>Income taxes receivable</t>
  </si>
  <si>
    <t>Corporate assets, net</t>
  </si>
  <si>
    <t>Operating income</t>
  </si>
  <si>
    <t>Equity in earnings (losses) of unconsolidated affiliates</t>
  </si>
  <si>
    <t>Income (loss) from continuing operations before income taxes</t>
  </si>
  <si>
    <t>Income tax provision</t>
  </si>
  <si>
    <t>Net income (loss)</t>
  </si>
  <si>
    <t>Net loss attributable to noncontrolling interests</t>
  </si>
  <si>
    <t>Net income attributable to Acadia shareholders</t>
  </si>
  <si>
    <t xml:space="preserve">NET INCOME ATTRIBUTABLE TO ACADIA SHAREHOLDERS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</si>
</sst>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—&quot;_);_(@_)"/>
    <numFmt numFmtId="165" formatCode="_(* #,##0_);_(* \(#,##0\);_(* &quot;-&quot;??_);_(@_)"/>
    <numFmt numFmtId="166" formatCode="_(\ #,##0_);_(\ \(#,##0\);_(\ &quot;—&quot;_);_(@_)"/>
    <numFmt numFmtId="167" formatCode="_(&quot;$&quot;* #,##0_);_(&quot;$&quot;* \(#,##0\);_(&quot;$&quot;* &quot;-&quot;??_);_(@_)"/>
    <numFmt numFmtId="168" formatCode="_(\ #,##0_);_(\ \(#,##0\);_(\ 0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4"/>
      <color theme="1"/>
      <name val="DM Sans"/>
    </font>
    <font>
      <sz val="10"/>
      <color theme="1"/>
      <name val="DM Sans"/>
    </font>
    <font>
      <sz val="10"/>
      <color rgb="FFFF0000"/>
      <name val="DM Sans"/>
    </font>
    <font>
      <sz val="8"/>
      <color theme="1"/>
      <name val="DM Sans"/>
    </font>
    <font>
      <sz val="2"/>
      <color theme="1"/>
      <name val="DM Sans"/>
    </font>
    <font>
      <sz val="8"/>
      <color theme="0"/>
      <name val="DM Sans"/>
    </font>
    <font>
      <b/>
      <sz val="8"/>
      <color theme="0"/>
      <name val="DM Sans"/>
    </font>
    <font>
      <b/>
      <vertAlign val="superscript"/>
      <sz val="8"/>
      <color theme="0"/>
      <name val="DM Sans"/>
    </font>
    <font>
      <b/>
      <sz val="8"/>
      <color theme="1"/>
      <name val="DM Sans"/>
    </font>
    <font>
      <b/>
      <sz val="9"/>
      <color theme="1"/>
      <name val="DM Sans"/>
    </font>
    <font>
      <sz val="9"/>
      <color theme="1"/>
      <name val="DM Sans"/>
    </font>
    <font>
      <vertAlign val="superscript"/>
      <sz val="8"/>
      <color theme="1"/>
      <name val="DM Sans"/>
    </font>
    <font>
      <sz val="1"/>
      <color theme="1"/>
      <name val="DM Sans"/>
    </font>
    <font>
      <sz val="8"/>
      <color rgb="FFFF0000"/>
      <name val="DM Sans"/>
    </font>
    <font>
      <b/>
      <vertAlign val="superscript"/>
      <sz val="8"/>
      <color theme="1"/>
      <name val="DM Sans"/>
    </font>
    <font>
      <b/>
      <sz val="1"/>
      <color theme="1"/>
      <name val="DM Sans"/>
    </font>
    <font>
      <b/>
      <sz val="7.5"/>
      <color theme="0"/>
      <name val="DM Sans"/>
    </font>
    <font>
      <b/>
      <vertAlign val="superscript"/>
      <sz val="7.5"/>
      <color theme="0"/>
      <name val="DM Sans"/>
    </font>
    <font>
      <b/>
      <sz val="7.5"/>
      <color theme="1"/>
      <name val="DM Sans"/>
    </font>
    <font>
      <sz val="7.5"/>
      <color theme="1"/>
      <name val="DM Sans"/>
    </font>
    <font>
      <vertAlign val="superscript"/>
      <sz val="7.5"/>
      <color theme="1"/>
      <name val="DM Sans"/>
    </font>
    <font>
      <b/>
      <vertAlign val="superscript"/>
      <sz val="7.5"/>
      <color theme="1"/>
      <name val="DM Sans"/>
    </font>
    <font>
      <b/>
      <vertAlign val="superscript"/>
      <sz val="14"/>
      <color theme="1"/>
      <name val="DM Sans"/>
    </font>
    <font>
      <sz val="8"/>
      <name val="DM Sans"/>
    </font>
    <font>
      <u/>
      <sz val="8"/>
      <color theme="1"/>
      <name val="DM Sans"/>
    </font>
    <font>
      <b/>
      <sz val="12"/>
      <color theme="1"/>
      <name val="DM Sans"/>
    </font>
    <font>
      <b/>
      <vertAlign val="superscript"/>
      <sz val="12"/>
      <color theme="1"/>
      <name val="DM Sans"/>
    </font>
    <font>
      <sz val="12"/>
      <color theme="1"/>
      <name val="DM Sans"/>
    </font>
  </fonts>
  <fills count="4">
    <fill>
      <patternFill patternType="none"/>
    </fill>
    <fill>
      <patternFill patternType="gray125"/>
    </fill>
    <fill>
      <patternFill patternType="solid">
        <fgColor rgb="FFA77E4A"/>
        <bgColor indexed="64"/>
      </patternFill>
    </fill>
    <fill>
      <patternFill patternType="solid">
        <fgColor rgb="FFFFF5E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A77E4A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26415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85">
    <xf numFmtId="0" fontId="0" fillId="0" borderId="0" xfId="0"/>
    <xf numFmtId="49" fontId="3" fillId="0" borderId="1" xfId="3" quotePrefix="1" applyNumberFormat="1" applyFont="1" applyBorder="1" applyAlignment="1">
      <alignment horizontal="left" vertical="top" wrapText="1"/>
    </xf>
    <xf numFmtId="49" fontId="3" fillId="0" borderId="1" xfId="3" quotePrefix="1" applyNumberFormat="1" applyFont="1" applyBorder="1" applyAlignment="1">
      <alignment horizontal="left" wrapText="1"/>
    </xf>
    <xf numFmtId="0" fontId="4" fillId="0" borderId="1" xfId="3" applyFont="1" applyBorder="1"/>
    <xf numFmtId="0" fontId="4" fillId="0" borderId="0" xfId="3" applyFont="1"/>
    <xf numFmtId="49" fontId="3" fillId="0" borderId="0" xfId="3" quotePrefix="1" applyNumberFormat="1" applyFont="1" applyAlignment="1">
      <alignment horizontal="left" wrapText="1"/>
    </xf>
    <xf numFmtId="0" fontId="5" fillId="0" borderId="0" xfId="3" applyFont="1"/>
    <xf numFmtId="49" fontId="4" fillId="0" borderId="0" xfId="3" quotePrefix="1" applyNumberFormat="1" applyFont="1" applyAlignment="1">
      <alignment horizontal="left" vertical="top" wrapText="1"/>
    </xf>
    <xf numFmtId="49" fontId="4" fillId="0" borderId="0" xfId="3" quotePrefix="1" applyNumberFormat="1" applyFont="1" applyAlignment="1">
      <alignment horizontal="left" wrapText="1"/>
    </xf>
    <xf numFmtId="0" fontId="4" fillId="0" borderId="0" xfId="3" applyFont="1" applyAlignment="1">
      <alignment horizontal="right"/>
    </xf>
    <xf numFmtId="49" fontId="4" fillId="0" borderId="0" xfId="3" applyNumberFormat="1" applyFont="1" applyAlignment="1">
      <alignment horizontal="left"/>
    </xf>
    <xf numFmtId="0" fontId="6" fillId="0" borderId="0" xfId="3" applyFont="1" applyAlignment="1">
      <alignment horizontal="left" vertical="top" wrapText="1"/>
    </xf>
    <xf numFmtId="49" fontId="6" fillId="0" borderId="0" xfId="3" applyNumberFormat="1" applyFont="1" applyAlignment="1">
      <alignment horizontal="left" wrapText="1"/>
    </xf>
    <xf numFmtId="0" fontId="6" fillId="0" borderId="0" xfId="3" applyFont="1" applyAlignment="1">
      <alignment horizontal="right"/>
    </xf>
    <xf numFmtId="49" fontId="6" fillId="0" borderId="0" xfId="3" applyNumberFormat="1" applyFont="1" applyAlignment="1">
      <alignment horizontal="left"/>
    </xf>
    <xf numFmtId="0" fontId="6" fillId="0" borderId="0" xfId="3" applyFont="1"/>
    <xf numFmtId="49" fontId="7" fillId="0" borderId="0" xfId="3" applyNumberFormat="1" applyFont="1" applyAlignment="1">
      <alignment horizontal="left"/>
    </xf>
    <xf numFmtId="0" fontId="7" fillId="0" borderId="0" xfId="3" applyFont="1"/>
    <xf numFmtId="0" fontId="8" fillId="2" borderId="0" xfId="3" applyFont="1" applyFill="1" applyAlignment="1">
      <alignment horizontal="left" vertical="top" wrapText="1"/>
    </xf>
    <xf numFmtId="49" fontId="8" fillId="2" borderId="0" xfId="3" applyNumberFormat="1" applyFont="1" applyFill="1" applyAlignment="1">
      <alignment horizontal="left" wrapText="1"/>
    </xf>
    <xf numFmtId="0" fontId="9" fillId="2" borderId="2" xfId="3" quotePrefix="1" applyFont="1" applyFill="1" applyBorder="1" applyAlignment="1">
      <alignment horizontal="center" wrapText="1"/>
    </xf>
    <xf numFmtId="49" fontId="11" fillId="0" borderId="0" xfId="3" quotePrefix="1" applyNumberFormat="1" applyFont="1" applyAlignment="1">
      <alignment horizontal="left" wrapText="1"/>
    </xf>
    <xf numFmtId="49" fontId="8" fillId="0" borderId="0" xfId="3" quotePrefix="1" applyNumberFormat="1" applyFont="1" applyAlignment="1">
      <alignment horizontal="left"/>
    </xf>
    <xf numFmtId="49" fontId="12" fillId="0" borderId="0" xfId="3" quotePrefix="1" applyNumberFormat="1" applyFont="1" applyAlignment="1">
      <alignment horizontal="left" wrapText="1"/>
    </xf>
    <xf numFmtId="0" fontId="9" fillId="2" borderId="0" xfId="3" applyFont="1" applyFill="1" applyAlignment="1">
      <alignment horizontal="left" vertical="top" wrapText="1"/>
    </xf>
    <xf numFmtId="0" fontId="9" fillId="2" borderId="0" xfId="3" quotePrefix="1" applyFont="1" applyFill="1" applyAlignment="1">
      <alignment horizontal="center" wrapText="1"/>
    </xf>
    <xf numFmtId="49" fontId="9" fillId="2" borderId="0" xfId="3" quotePrefix="1" applyNumberFormat="1" applyFont="1" applyFill="1" applyAlignment="1">
      <alignment horizontal="left" wrapText="1"/>
    </xf>
    <xf numFmtId="49" fontId="11" fillId="0" borderId="0" xfId="3" quotePrefix="1" applyNumberFormat="1" applyFont="1" applyAlignment="1">
      <alignment horizontal="left" vertical="top" wrapText="1"/>
    </xf>
    <xf numFmtId="0" fontId="6" fillId="3" borderId="0" xfId="3" applyFont="1" applyFill="1" applyAlignment="1">
      <alignment horizontal="center"/>
    </xf>
    <xf numFmtId="49" fontId="6" fillId="3" borderId="0" xfId="3" applyNumberFormat="1" applyFont="1" applyFill="1" applyAlignment="1">
      <alignment horizontal="left"/>
    </xf>
    <xf numFmtId="49" fontId="13" fillId="0" borderId="0" xfId="3" applyNumberFormat="1" applyFont="1" applyAlignment="1">
      <alignment horizontal="left"/>
    </xf>
    <xf numFmtId="49" fontId="6" fillId="0" borderId="0" xfId="3" quotePrefix="1" applyNumberFormat="1" applyFont="1" applyAlignment="1">
      <alignment horizontal="left" vertical="top" wrapText="1"/>
    </xf>
    <xf numFmtId="49" fontId="6" fillId="0" borderId="0" xfId="3" quotePrefix="1" applyNumberFormat="1" applyFont="1" applyAlignment="1">
      <alignment horizontal="left" wrapText="1"/>
    </xf>
    <xf numFmtId="164" fontId="6" fillId="3" borderId="0" xfId="3" applyNumberFormat="1" applyFont="1" applyFill="1" applyAlignment="1">
      <alignment horizontal="right"/>
    </xf>
    <xf numFmtId="165" fontId="4" fillId="0" borderId="0" xfId="1" applyNumberFormat="1" applyFont="1"/>
    <xf numFmtId="0" fontId="6" fillId="0" borderId="0" xfId="3" quotePrefix="1" applyFont="1" applyAlignment="1">
      <alignment horizontal="left" vertical="top" wrapText="1"/>
    </xf>
    <xf numFmtId="166" fontId="6" fillId="3" borderId="0" xfId="3" applyNumberFormat="1" applyFont="1" applyFill="1" applyAlignment="1">
      <alignment horizontal="right"/>
    </xf>
    <xf numFmtId="0" fontId="6" fillId="0" borderId="0" xfId="3" quotePrefix="1" applyFont="1" applyAlignment="1">
      <alignment horizontal="left" vertical="top" wrapText="1" indent="1"/>
    </xf>
    <xf numFmtId="166" fontId="11" fillId="3" borderId="3" xfId="3" applyNumberFormat="1" applyFont="1" applyFill="1" applyBorder="1" applyAlignment="1">
      <alignment horizontal="right"/>
    </xf>
    <xf numFmtId="49" fontId="11" fillId="3" borderId="0" xfId="3" applyNumberFormat="1" applyFont="1" applyFill="1" applyAlignment="1">
      <alignment horizontal="left"/>
    </xf>
    <xf numFmtId="49" fontId="11" fillId="0" borderId="0" xfId="3" applyNumberFormat="1" applyFont="1" applyAlignment="1">
      <alignment horizontal="left"/>
    </xf>
    <xf numFmtId="49" fontId="12" fillId="0" borderId="0" xfId="3" applyNumberFormat="1" applyFont="1" applyAlignment="1">
      <alignment horizontal="left"/>
    </xf>
    <xf numFmtId="0" fontId="11" fillId="0" borderId="0" xfId="3" quotePrefix="1" applyFont="1" applyAlignment="1">
      <alignment horizontal="left" vertical="top" wrapText="1"/>
    </xf>
    <xf numFmtId="0" fontId="6" fillId="3" borderId="0" xfId="3" applyFont="1" applyFill="1" applyAlignment="1">
      <alignment horizontal="right"/>
    </xf>
    <xf numFmtId="41" fontId="4" fillId="0" borderId="0" xfId="3" applyNumberFormat="1" applyFont="1"/>
    <xf numFmtId="164" fontId="11" fillId="3" borderId="4" xfId="3" applyNumberFormat="1" applyFont="1" applyFill="1" applyBorder="1" applyAlignment="1">
      <alignment horizontal="right"/>
    </xf>
    <xf numFmtId="0" fontId="6" fillId="3" borderId="0" xfId="3" applyFont="1" applyFill="1"/>
    <xf numFmtId="166" fontId="6" fillId="3" borderId="1" xfId="3" applyNumberFormat="1" applyFont="1" applyFill="1" applyBorder="1" applyAlignment="1">
      <alignment horizontal="right"/>
    </xf>
    <xf numFmtId="49" fontId="11" fillId="0" borderId="0" xfId="3" quotePrefix="1" applyNumberFormat="1" applyFont="1" applyAlignment="1">
      <alignment horizontal="left" vertical="top"/>
    </xf>
    <xf numFmtId="49" fontId="6" fillId="0" borderId="0" xfId="3" quotePrefix="1" applyNumberFormat="1" applyFont="1" applyAlignment="1">
      <alignment horizontal="left" vertical="top" wrapText="1" indent="1"/>
    </xf>
    <xf numFmtId="166" fontId="11" fillId="3" borderId="0" xfId="3" applyNumberFormat="1" applyFont="1" applyFill="1" applyAlignment="1">
      <alignment horizontal="right"/>
    </xf>
    <xf numFmtId="0" fontId="11" fillId="0" borderId="0" xfId="3" quotePrefix="1" applyFont="1" applyAlignment="1">
      <alignment horizontal="left" vertical="top" wrapText="1" indent="1"/>
    </xf>
    <xf numFmtId="166" fontId="11" fillId="3" borderId="5" xfId="3" applyNumberFormat="1" applyFont="1" applyFill="1" applyBorder="1" applyAlignment="1">
      <alignment horizontal="right"/>
    </xf>
    <xf numFmtId="166" fontId="11" fillId="3" borderId="6" xfId="3" applyNumberFormat="1" applyFont="1" applyFill="1" applyBorder="1" applyAlignment="1">
      <alignment horizontal="right"/>
    </xf>
    <xf numFmtId="168" fontId="6" fillId="3" borderId="0" xfId="3" applyNumberFormat="1" applyFont="1" applyFill="1" applyAlignment="1">
      <alignment horizontal="right"/>
    </xf>
    <xf numFmtId="0" fontId="15" fillId="0" borderId="0" xfId="3" applyFont="1"/>
    <xf numFmtId="0" fontId="13" fillId="0" borderId="0" xfId="3" applyFont="1"/>
    <xf numFmtId="0" fontId="16" fillId="0" borderId="0" xfId="3" applyFont="1"/>
    <xf numFmtId="0" fontId="5" fillId="0" borderId="0" xfId="0" applyFont="1" applyAlignment="1">
      <alignment vertical="center" wrapText="1"/>
    </xf>
    <xf numFmtId="49" fontId="3" fillId="0" borderId="7" xfId="3" quotePrefix="1" applyNumberFormat="1" applyFont="1" applyBorder="1" applyAlignment="1">
      <alignment horizontal="left" vertical="top" wrapText="1"/>
    </xf>
    <xf numFmtId="49" fontId="3" fillId="0" borderId="0" xfId="3" quotePrefix="1" applyNumberFormat="1" applyFont="1" applyAlignment="1">
      <alignment horizontal="left" vertical="top" wrapText="1"/>
    </xf>
    <xf numFmtId="0" fontId="15" fillId="0" borderId="0" xfId="3" applyFont="1" applyAlignment="1">
      <alignment horizontal="left" vertical="top" wrapText="1"/>
    </xf>
    <xf numFmtId="49" fontId="15" fillId="0" borderId="0" xfId="3" applyNumberFormat="1" applyFont="1" applyAlignment="1">
      <alignment horizontal="left" wrapText="1"/>
    </xf>
    <xf numFmtId="0" fontId="15" fillId="0" borderId="0" xfId="3" applyFont="1" applyAlignment="1">
      <alignment horizontal="right"/>
    </xf>
    <xf numFmtId="49" fontId="15" fillId="0" borderId="0" xfId="3" applyNumberFormat="1" applyFont="1" applyAlignment="1">
      <alignment horizontal="left"/>
    </xf>
    <xf numFmtId="42" fontId="6" fillId="3" borderId="0" xfId="3" applyNumberFormat="1" applyFont="1" applyFill="1" applyAlignment="1">
      <alignment horizontal="right"/>
    </xf>
    <xf numFmtId="41" fontId="6" fillId="3" borderId="0" xfId="3" applyNumberFormat="1" applyFont="1" applyFill="1" applyAlignment="1">
      <alignment horizontal="left"/>
    </xf>
    <xf numFmtId="41" fontId="6" fillId="3" borderId="0" xfId="3" applyNumberFormat="1" applyFont="1" applyFill="1" applyAlignment="1">
      <alignment horizontal="right"/>
    </xf>
    <xf numFmtId="41" fontId="11" fillId="3" borderId="6" xfId="3" applyNumberFormat="1" applyFont="1" applyFill="1" applyBorder="1" applyAlignment="1">
      <alignment horizontal="right"/>
    </xf>
    <xf numFmtId="41" fontId="11" fillId="3" borderId="0" xfId="3" applyNumberFormat="1" applyFont="1" applyFill="1" applyAlignment="1">
      <alignment horizontal="left"/>
    </xf>
    <xf numFmtId="41" fontId="15" fillId="3" borderId="0" xfId="3" applyNumberFormat="1" applyFont="1" applyFill="1" applyAlignment="1">
      <alignment horizontal="right"/>
    </xf>
    <xf numFmtId="41" fontId="15" fillId="3" borderId="0" xfId="3" applyNumberFormat="1" applyFont="1" applyFill="1" applyAlignment="1">
      <alignment horizontal="left"/>
    </xf>
    <xf numFmtId="41" fontId="11" fillId="3" borderId="3" xfId="3" applyNumberFormat="1" applyFont="1" applyFill="1" applyBorder="1" applyAlignment="1">
      <alignment horizontal="right"/>
    </xf>
    <xf numFmtId="41" fontId="11" fillId="3" borderId="0" xfId="3" applyNumberFormat="1" applyFont="1" applyFill="1" applyAlignment="1">
      <alignment horizontal="right"/>
    </xf>
    <xf numFmtId="166" fontId="15" fillId="0" borderId="0" xfId="3" applyNumberFormat="1" applyFont="1"/>
    <xf numFmtId="166" fontId="4" fillId="0" borderId="0" xfId="3" applyNumberFormat="1" applyFont="1"/>
    <xf numFmtId="0" fontId="6" fillId="0" borderId="0" xfId="3" quotePrefix="1" applyFont="1" applyAlignment="1">
      <alignment horizontal="left" vertical="top"/>
    </xf>
    <xf numFmtId="41" fontId="18" fillId="3" borderId="0" xfId="3" applyNumberFormat="1" applyFont="1" applyFill="1" applyAlignment="1">
      <alignment horizontal="right"/>
    </xf>
    <xf numFmtId="41" fontId="18" fillId="3" borderId="0" xfId="3" applyNumberFormat="1" applyFont="1" applyFill="1" applyAlignment="1">
      <alignment horizontal="left"/>
    </xf>
    <xf numFmtId="42" fontId="11" fillId="3" borderId="4" xfId="3" applyNumberFormat="1" applyFont="1" applyFill="1" applyBorder="1" applyAlignment="1">
      <alignment horizontal="right"/>
    </xf>
    <xf numFmtId="42" fontId="5" fillId="0" borderId="0" xfId="0" applyNumberFormat="1" applyFont="1" applyAlignment="1">
      <alignment vertical="center" wrapText="1"/>
    </xf>
    <xf numFmtId="0" fontId="7" fillId="0" borderId="0" xfId="3" applyFont="1" applyAlignment="1">
      <alignment horizontal="left" vertical="top" wrapText="1"/>
    </xf>
    <xf numFmtId="49" fontId="7" fillId="0" borderId="0" xfId="3" applyNumberFormat="1" applyFont="1" applyAlignment="1">
      <alignment horizontal="left" wrapText="1"/>
    </xf>
    <xf numFmtId="0" fontId="7" fillId="0" borderId="0" xfId="3" applyFont="1" applyAlignment="1">
      <alignment horizontal="right"/>
    </xf>
    <xf numFmtId="0" fontId="19" fillId="2" borderId="0" xfId="3" applyFont="1" applyFill="1" applyAlignment="1">
      <alignment horizontal="center" wrapText="1"/>
    </xf>
    <xf numFmtId="49" fontId="19" fillId="2" borderId="0" xfId="3" applyNumberFormat="1" applyFont="1" applyFill="1" applyAlignment="1">
      <alignment horizontal="left" wrapText="1"/>
    </xf>
    <xf numFmtId="0" fontId="19" fillId="2" borderId="2" xfId="3" quotePrefix="1" applyFont="1" applyFill="1" applyBorder="1" applyAlignment="1">
      <alignment horizontal="center" wrapText="1"/>
    </xf>
    <xf numFmtId="49" fontId="19" fillId="2" borderId="0" xfId="3" quotePrefix="1" applyNumberFormat="1" applyFont="1" applyFill="1" applyAlignment="1">
      <alignment horizontal="left" wrapText="1"/>
    </xf>
    <xf numFmtId="0" fontId="19" fillId="2" borderId="0" xfId="3" applyFont="1" applyFill="1" applyAlignment="1">
      <alignment horizontal="left" wrapText="1"/>
    </xf>
    <xf numFmtId="0" fontId="19" fillId="2" borderId="0" xfId="3" quotePrefix="1" applyFont="1" applyFill="1" applyAlignment="1">
      <alignment horizontal="center" wrapText="1"/>
    </xf>
    <xf numFmtId="49" fontId="21" fillId="0" borderId="0" xfId="3" quotePrefix="1" applyNumberFormat="1" applyFont="1" applyAlignment="1">
      <alignment horizontal="left" vertical="top" wrapText="1"/>
    </xf>
    <xf numFmtId="49" fontId="22" fillId="0" borderId="0" xfId="3" quotePrefix="1" applyNumberFormat="1" applyFont="1" applyAlignment="1">
      <alignment horizontal="left" wrapText="1"/>
    </xf>
    <xf numFmtId="0" fontId="22" fillId="3" borderId="0" xfId="3" applyFont="1" applyFill="1" applyAlignment="1">
      <alignment horizontal="center"/>
    </xf>
    <xf numFmtId="49" fontId="22" fillId="3" borderId="0" xfId="3" applyNumberFormat="1" applyFont="1" applyFill="1" applyAlignment="1">
      <alignment horizontal="left"/>
    </xf>
    <xf numFmtId="49" fontId="22" fillId="0" borderId="0" xfId="3" applyNumberFormat="1" applyFont="1" applyAlignment="1">
      <alignment horizontal="left"/>
    </xf>
    <xf numFmtId="49" fontId="22" fillId="0" borderId="0" xfId="3" quotePrefix="1" applyNumberFormat="1" applyFont="1" applyAlignment="1">
      <alignment horizontal="left" vertical="top" wrapText="1"/>
    </xf>
    <xf numFmtId="42" fontId="22" fillId="3" borderId="0" xfId="3" applyNumberFormat="1" applyFont="1" applyFill="1" applyAlignment="1">
      <alignment horizontal="right"/>
    </xf>
    <xf numFmtId="41" fontId="22" fillId="3" borderId="0" xfId="3" applyNumberFormat="1" applyFont="1" applyFill="1" applyAlignment="1">
      <alignment horizontal="left"/>
    </xf>
    <xf numFmtId="41" fontId="22" fillId="0" borderId="0" xfId="3" applyNumberFormat="1" applyFont="1" applyAlignment="1">
      <alignment horizontal="left"/>
    </xf>
    <xf numFmtId="42" fontId="4" fillId="0" borderId="0" xfId="3" applyNumberFormat="1" applyFont="1"/>
    <xf numFmtId="41" fontId="22" fillId="3" borderId="0" xfId="3" applyNumberFormat="1" applyFont="1" applyFill="1" applyAlignment="1">
      <alignment horizontal="right"/>
    </xf>
    <xf numFmtId="41" fontId="21" fillId="3" borderId="6" xfId="3" applyNumberFormat="1" applyFont="1" applyFill="1" applyBorder="1" applyAlignment="1">
      <alignment horizontal="right"/>
    </xf>
    <xf numFmtId="41" fontId="21" fillId="3" borderId="0" xfId="3" applyNumberFormat="1" applyFont="1" applyFill="1" applyAlignment="1">
      <alignment horizontal="left"/>
    </xf>
    <xf numFmtId="41" fontId="21" fillId="0" borderId="0" xfId="3" applyNumberFormat="1" applyFont="1" applyAlignment="1">
      <alignment horizontal="left"/>
    </xf>
    <xf numFmtId="41" fontId="15" fillId="0" borderId="0" xfId="3" applyNumberFormat="1" applyFont="1" applyAlignment="1">
      <alignment horizontal="left"/>
    </xf>
    <xf numFmtId="49" fontId="18" fillId="0" borderId="0" xfId="3" quotePrefix="1" applyNumberFormat="1" applyFont="1" applyAlignment="1">
      <alignment horizontal="left" vertical="top" wrapText="1"/>
    </xf>
    <xf numFmtId="49" fontId="15" fillId="0" borderId="0" xfId="3" quotePrefix="1" applyNumberFormat="1" applyFont="1" applyAlignment="1">
      <alignment horizontal="left" wrapText="1"/>
    </xf>
    <xf numFmtId="41" fontId="18" fillId="3" borderId="6" xfId="3" applyNumberFormat="1" applyFont="1" applyFill="1" applyBorder="1" applyAlignment="1">
      <alignment horizontal="right"/>
    </xf>
    <xf numFmtId="41" fontId="18" fillId="0" borderId="0" xfId="3" applyNumberFormat="1" applyFont="1" applyAlignment="1">
      <alignment horizontal="left"/>
    </xf>
    <xf numFmtId="41" fontId="21" fillId="3" borderId="0" xfId="3" applyNumberFormat="1" applyFont="1" applyFill="1" applyAlignment="1">
      <alignment horizontal="right"/>
    </xf>
    <xf numFmtId="41" fontId="6" fillId="0" borderId="0" xfId="3" applyNumberFormat="1" applyFont="1" applyAlignment="1">
      <alignment horizontal="left"/>
    </xf>
    <xf numFmtId="166" fontId="22" fillId="3" borderId="0" xfId="3" applyNumberFormat="1" applyFont="1" applyFill="1" applyAlignment="1">
      <alignment horizontal="right"/>
    </xf>
    <xf numFmtId="166" fontId="21" fillId="3" borderId="6" xfId="3" applyNumberFormat="1" applyFont="1" applyFill="1" applyBorder="1" applyAlignment="1">
      <alignment horizontal="right"/>
    </xf>
    <xf numFmtId="0" fontId="22" fillId="0" borderId="0" xfId="3" quotePrefix="1" applyFont="1" applyAlignment="1">
      <alignment horizontal="left" vertical="top" wrapText="1"/>
    </xf>
    <xf numFmtId="0" fontId="22" fillId="0" borderId="0" xfId="3" applyFont="1"/>
    <xf numFmtId="166" fontId="22" fillId="3" borderId="1" xfId="3" applyNumberFormat="1" applyFont="1" applyFill="1" applyBorder="1" applyAlignment="1">
      <alignment horizontal="right"/>
    </xf>
    <xf numFmtId="41" fontId="22" fillId="3" borderId="1" xfId="3" applyNumberFormat="1" applyFont="1" applyFill="1" applyBorder="1" applyAlignment="1">
      <alignment horizontal="right"/>
    </xf>
    <xf numFmtId="41" fontId="6" fillId="0" borderId="0" xfId="3" applyNumberFormat="1" applyFont="1"/>
    <xf numFmtId="0" fontId="22" fillId="0" borderId="0" xfId="3" applyFont="1" applyAlignment="1">
      <alignment horizontal="left" vertical="top" wrapText="1"/>
    </xf>
    <xf numFmtId="49" fontId="22" fillId="0" borderId="0" xfId="3" applyNumberFormat="1" applyFont="1" applyAlignment="1">
      <alignment horizontal="left" wrapText="1"/>
    </xf>
    <xf numFmtId="42" fontId="21" fillId="3" borderId="4" xfId="3" applyNumberFormat="1" applyFont="1" applyFill="1" applyBorder="1" applyAlignment="1">
      <alignment horizontal="right"/>
    </xf>
    <xf numFmtId="42" fontId="6" fillId="0" borderId="0" xfId="3" applyNumberFormat="1" applyFont="1"/>
    <xf numFmtId="49" fontId="3" fillId="0" borderId="1" xfId="3" quotePrefix="1" applyNumberFormat="1" applyFont="1" applyBorder="1" applyAlignment="1">
      <alignment horizontal="left" vertical="top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right" vertical="top"/>
    </xf>
    <xf numFmtId="49" fontId="4" fillId="0" borderId="0" xfId="3" applyNumberFormat="1" applyFont="1" applyAlignment="1">
      <alignment horizontal="left" vertical="top"/>
    </xf>
    <xf numFmtId="0" fontId="4" fillId="0" borderId="0" xfId="3" applyFont="1" applyAlignment="1">
      <alignment horizontal="left" vertical="top"/>
    </xf>
    <xf numFmtId="49" fontId="9" fillId="2" borderId="0" xfId="3" quotePrefix="1" applyNumberFormat="1" applyFont="1" applyFill="1" applyAlignment="1">
      <alignment horizontal="left" vertical="top" wrapText="1"/>
    </xf>
    <xf numFmtId="49" fontId="8" fillId="2" borderId="0" xfId="3" quotePrefix="1" applyNumberFormat="1" applyFont="1" applyFill="1" applyAlignment="1">
      <alignment horizontal="left" vertical="top" wrapText="1"/>
    </xf>
    <xf numFmtId="49" fontId="9" fillId="2" borderId="0" xfId="3" quotePrefix="1" applyNumberFormat="1" applyFont="1" applyFill="1" applyAlignment="1">
      <alignment horizontal="center" vertical="top" wrapText="1"/>
    </xf>
    <xf numFmtId="49" fontId="26" fillId="0" borderId="0" xfId="3" quotePrefix="1" applyNumberFormat="1" applyFont="1" applyAlignment="1">
      <alignment horizontal="left" vertical="top"/>
    </xf>
    <xf numFmtId="49" fontId="9" fillId="2" borderId="0" xfId="3" quotePrefix="1" applyNumberFormat="1" applyFont="1" applyFill="1" applyAlignment="1">
      <alignment horizontal="left" vertical="top"/>
    </xf>
    <xf numFmtId="49" fontId="27" fillId="0" borderId="0" xfId="3" quotePrefix="1" applyNumberFormat="1" applyFont="1" applyAlignment="1">
      <alignment horizontal="left" vertical="top" wrapText="1"/>
    </xf>
    <xf numFmtId="0" fontId="6" fillId="3" borderId="0" xfId="3" applyFont="1" applyFill="1" applyAlignment="1">
      <alignment horizontal="center" vertical="top"/>
    </xf>
    <xf numFmtId="49" fontId="6" fillId="0" borderId="0" xfId="3" applyNumberFormat="1" applyFont="1" applyAlignment="1">
      <alignment horizontal="left" vertical="top"/>
    </xf>
    <xf numFmtId="0" fontId="6" fillId="0" borderId="0" xfId="3" applyFont="1" applyAlignment="1">
      <alignment horizontal="left" vertical="top"/>
    </xf>
    <xf numFmtId="0" fontId="6" fillId="0" borderId="0" xfId="3" applyFont="1" applyAlignment="1">
      <alignment horizontal="right" vertical="top"/>
    </xf>
    <xf numFmtId="167" fontId="6" fillId="3" borderId="0" xfId="2" applyNumberFormat="1" applyFont="1" applyFill="1" applyAlignment="1">
      <alignment horizontal="right" vertical="top"/>
    </xf>
    <xf numFmtId="41" fontId="6" fillId="0" borderId="0" xfId="3" applyNumberFormat="1" applyFont="1" applyAlignment="1">
      <alignment horizontal="left" vertical="top"/>
    </xf>
    <xf numFmtId="41" fontId="11" fillId="0" borderId="0" xfId="3" quotePrefix="1" applyNumberFormat="1" applyFont="1" applyAlignment="1">
      <alignment horizontal="left" vertical="top"/>
    </xf>
    <xf numFmtId="41" fontId="6" fillId="0" borderId="0" xfId="3" quotePrefix="1" applyNumberFormat="1" applyFont="1" applyAlignment="1">
      <alignment horizontal="left" vertical="top"/>
    </xf>
    <xf numFmtId="167" fontId="6" fillId="0" borderId="0" xfId="2" applyNumberFormat="1" applyFont="1" applyFill="1" applyBorder="1" applyAlignment="1">
      <alignment horizontal="right" vertical="top"/>
    </xf>
    <xf numFmtId="41" fontId="6" fillId="3" borderId="0" xfId="3" applyNumberFormat="1" applyFont="1" applyFill="1" applyAlignment="1">
      <alignment horizontal="right" vertical="top"/>
    </xf>
    <xf numFmtId="41" fontId="6" fillId="0" borderId="6" xfId="3" quotePrefix="1" applyNumberFormat="1" applyFont="1" applyBorder="1" applyAlignment="1">
      <alignment horizontal="left" vertical="top" wrapText="1"/>
    </xf>
    <xf numFmtId="41" fontId="6" fillId="0" borderId="6" xfId="3" quotePrefix="1" applyNumberFormat="1" applyFont="1" applyBorder="1" applyAlignment="1">
      <alignment horizontal="left" vertical="top"/>
    </xf>
    <xf numFmtId="167" fontId="6" fillId="0" borderId="6" xfId="2" applyNumberFormat="1" applyFont="1" applyFill="1" applyBorder="1" applyAlignment="1">
      <alignment horizontal="right" vertical="top"/>
    </xf>
    <xf numFmtId="41" fontId="6" fillId="0" borderId="0" xfId="3" quotePrefix="1" applyNumberFormat="1" applyFont="1" applyAlignment="1">
      <alignment horizontal="left" vertical="top" wrapText="1"/>
    </xf>
    <xf numFmtId="41" fontId="6" fillId="0" borderId="0" xfId="3" applyNumberFormat="1" applyFont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41" fontId="6" fillId="3" borderId="6" xfId="3" applyNumberFormat="1" applyFont="1" applyFill="1" applyBorder="1" applyAlignment="1">
      <alignment horizontal="right" vertical="top"/>
    </xf>
    <xf numFmtId="165" fontId="6" fillId="0" borderId="0" xfId="1" applyNumberFormat="1" applyFont="1" applyFill="1" applyBorder="1" applyAlignment="1">
      <alignment vertical="top"/>
    </xf>
    <xf numFmtId="42" fontId="6" fillId="0" borderId="4" xfId="3" applyNumberFormat="1" applyFont="1" applyBorder="1" applyAlignment="1">
      <alignment horizontal="right" vertical="top"/>
    </xf>
    <xf numFmtId="41" fontId="11" fillId="0" borderId="1" xfId="3" quotePrefix="1" applyNumberFormat="1" applyFont="1" applyBorder="1" applyAlignment="1">
      <alignment horizontal="left" vertical="top"/>
    </xf>
    <xf numFmtId="41" fontId="6" fillId="0" borderId="0" xfId="3" quotePrefix="1" applyNumberFormat="1" applyFont="1" applyAlignment="1">
      <alignment vertical="top" wrapText="1"/>
    </xf>
    <xf numFmtId="167" fontId="6" fillId="0" borderId="0" xfId="2" applyNumberFormat="1" applyFont="1" applyAlignment="1">
      <alignment horizontal="right" vertical="top"/>
    </xf>
    <xf numFmtId="41" fontId="6" fillId="0" borderId="0" xfId="3" quotePrefix="1" applyNumberFormat="1" applyFont="1" applyAlignment="1">
      <alignment vertical="top"/>
    </xf>
    <xf numFmtId="165" fontId="6" fillId="0" borderId="0" xfId="1" applyNumberFormat="1" applyFont="1" applyFill="1" applyBorder="1" applyAlignment="1">
      <alignment horizontal="right" vertical="top"/>
    </xf>
    <xf numFmtId="166" fontId="6" fillId="3" borderId="0" xfId="3" applyNumberFormat="1" applyFont="1" applyFill="1" applyAlignment="1">
      <alignment horizontal="right" vertical="top"/>
    </xf>
    <xf numFmtId="42" fontId="6" fillId="3" borderId="4" xfId="3" applyNumberFormat="1" applyFont="1" applyFill="1" applyBorder="1" applyAlignment="1">
      <alignment horizontal="right" vertical="top"/>
    </xf>
    <xf numFmtId="0" fontId="7" fillId="0" borderId="0" xfId="3" applyFont="1" applyAlignment="1">
      <alignment vertical="top"/>
    </xf>
    <xf numFmtId="0" fontId="6" fillId="0" borderId="0" xfId="3" applyFont="1" applyAlignment="1">
      <alignment vertical="top"/>
    </xf>
    <xf numFmtId="165" fontId="6" fillId="3" borderId="0" xfId="1" applyNumberFormat="1" applyFont="1" applyFill="1" applyBorder="1" applyAlignment="1">
      <alignment horizontal="right" vertical="top"/>
    </xf>
    <xf numFmtId="41" fontId="6" fillId="3" borderId="3" xfId="3" applyNumberFormat="1" applyFont="1" applyFill="1" applyBorder="1" applyAlignment="1">
      <alignment horizontal="right" vertical="top"/>
    </xf>
    <xf numFmtId="42" fontId="6" fillId="0" borderId="0" xfId="3" applyNumberFormat="1" applyFont="1" applyAlignment="1">
      <alignment horizontal="right" vertical="top"/>
    </xf>
    <xf numFmtId="41" fontId="6" fillId="3" borderId="1" xfId="3" applyNumberFormat="1" applyFont="1" applyFill="1" applyBorder="1" applyAlignment="1">
      <alignment horizontal="right" vertical="top"/>
    </xf>
    <xf numFmtId="167" fontId="6" fillId="3" borderId="4" xfId="2" applyNumberFormat="1" applyFont="1" applyFill="1" applyBorder="1" applyAlignment="1">
      <alignment horizontal="right" vertical="top"/>
    </xf>
    <xf numFmtId="0" fontId="15" fillId="0" borderId="0" xfId="3" quotePrefix="1" applyFont="1" applyAlignment="1">
      <alignment horizontal="left" vertical="top" wrapText="1"/>
    </xf>
    <xf numFmtId="49" fontId="15" fillId="0" borderId="0" xfId="3" quotePrefix="1" applyNumberFormat="1" applyFont="1" applyAlignment="1">
      <alignment horizontal="left" vertical="top" wrapText="1"/>
    </xf>
    <xf numFmtId="42" fontId="15" fillId="3" borderId="0" xfId="3" applyNumberFormat="1" applyFont="1" applyFill="1" applyAlignment="1">
      <alignment horizontal="right" vertical="top"/>
    </xf>
    <xf numFmtId="41" fontId="15" fillId="0" borderId="0" xfId="3" applyNumberFormat="1" applyFont="1" applyAlignment="1">
      <alignment horizontal="left" vertical="top"/>
    </xf>
    <xf numFmtId="0" fontId="15" fillId="0" borderId="0" xfId="3" applyFont="1" applyAlignment="1">
      <alignment vertical="top"/>
    </xf>
    <xf numFmtId="41" fontId="7" fillId="0" borderId="0" xfId="3" applyNumberFormat="1" applyFont="1" applyAlignment="1">
      <alignment horizontal="left" vertical="top"/>
    </xf>
    <xf numFmtId="42" fontId="4" fillId="0" borderId="0" xfId="3" applyNumberFormat="1" applyFont="1" applyAlignment="1">
      <alignment vertical="top"/>
    </xf>
    <xf numFmtId="49" fontId="28" fillId="0" borderId="7" xfId="3" quotePrefix="1" applyNumberFormat="1" applyFont="1" applyBorder="1" applyAlignment="1">
      <alignment horizontal="left" vertical="top" wrapText="1"/>
    </xf>
    <xf numFmtId="0" fontId="30" fillId="0" borderId="0" xfId="3" applyFont="1"/>
    <xf numFmtId="0" fontId="4" fillId="0" borderId="0" xfId="3" applyFont="1" applyAlignment="1">
      <alignment horizontal="left" vertical="top" wrapText="1"/>
    </xf>
    <xf numFmtId="49" fontId="4" fillId="0" borderId="0" xfId="3" applyNumberFormat="1" applyFont="1" applyAlignment="1">
      <alignment horizontal="left" wrapText="1"/>
    </xf>
    <xf numFmtId="0" fontId="9" fillId="2" borderId="0" xfId="3" applyFont="1" applyFill="1" applyAlignment="1">
      <alignment horizontal="left" wrapText="1"/>
    </xf>
    <xf numFmtId="49" fontId="8" fillId="2" borderId="0" xfId="3" quotePrefix="1" applyNumberFormat="1" applyFont="1" applyFill="1" applyAlignment="1">
      <alignment horizontal="left"/>
    </xf>
    <xf numFmtId="41" fontId="6" fillId="3" borderId="6" xfId="3" applyNumberFormat="1" applyFont="1" applyFill="1" applyBorder="1" applyAlignment="1">
      <alignment horizontal="right"/>
    </xf>
    <xf numFmtId="42" fontId="6" fillId="3" borderId="4" xfId="3" applyNumberFormat="1" applyFont="1" applyFill="1" applyBorder="1" applyAlignment="1">
      <alignment horizontal="right"/>
    </xf>
    <xf numFmtId="43" fontId="6" fillId="0" borderId="0" xfId="1" applyFont="1"/>
    <xf numFmtId="166" fontId="6" fillId="3" borderId="0" xfId="3" applyNumberFormat="1" applyFont="1" applyFill="1" applyAlignment="1">
      <alignment horizontal="left"/>
    </xf>
    <xf numFmtId="43" fontId="6" fillId="0" borderId="0" xfId="1" applyFont="1" applyAlignment="1">
      <alignment horizontal="left" indent="1"/>
    </xf>
    <xf numFmtId="166" fontId="6" fillId="3" borderId="6" xfId="3" applyNumberFormat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49EFCDE4-CAE1-4994-8885-28160388A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0DF9-C707-4B47-9F99-BE00E7FBBEC0}">
  <dimension ref="A1:M32"/>
  <sheetViews>
    <sheetView tabSelected="1" zoomScale="115" zoomScaleNormal="115" workbookViewId="0">
      <selection activeCell="A20" sqref="A20"/>
    </sheetView>
  </sheetViews>
  <sheetFormatPr defaultColWidth="9.140625" defaultRowHeight="13.5" x14ac:dyDescent="0.25"/>
  <cols>
    <col min="1" max="1" width="51.42578125" style="4" customWidth="1"/>
    <col min="2" max="2" width="1.42578125" style="10" customWidth="1"/>
    <col min="3" max="3" width="16.5703125" style="4" bestFit="1" customWidth="1"/>
    <col min="4" max="4" width="1.42578125" style="10" customWidth="1"/>
    <col min="5" max="5" width="16.85546875" style="4" customWidth="1"/>
    <col min="6" max="6" width="1.42578125" style="10" customWidth="1"/>
    <col min="7" max="7" width="8.85546875" style="4" bestFit="1" customWidth="1"/>
    <col min="8" max="8" width="51.42578125" style="4" customWidth="1"/>
    <col min="9" max="9" width="1.42578125" style="4" customWidth="1"/>
    <col min="10" max="10" width="16.85546875" style="4" customWidth="1"/>
    <col min="11" max="11" width="1.42578125" style="4" customWidth="1"/>
    <col min="12" max="12" width="16.85546875" style="4" customWidth="1"/>
    <col min="13" max="13" width="1.42578125" style="10" customWidth="1"/>
    <col min="14" max="16384" width="9.140625" style="4"/>
  </cols>
  <sheetData>
    <row r="1" spans="1:13" ht="19.5" x14ac:dyDescent="0.35">
      <c r="A1" s="1" t="s">
        <v>0</v>
      </c>
      <c r="B1" s="1"/>
      <c r="C1" s="1"/>
      <c r="D1" s="1"/>
      <c r="E1" s="1"/>
      <c r="F1" s="2"/>
      <c r="G1" s="3"/>
      <c r="H1" s="3"/>
      <c r="I1" s="3"/>
      <c r="J1" s="3"/>
      <c r="M1" s="5"/>
    </row>
    <row r="2" spans="1:13" x14ac:dyDescent="0.25">
      <c r="A2" s="7" t="s">
        <v>1</v>
      </c>
      <c r="B2" s="8"/>
      <c r="C2" s="9"/>
      <c r="E2" s="9"/>
    </row>
    <row r="3" spans="1:13" s="17" customFormat="1" ht="11.25" x14ac:dyDescent="0.2">
      <c r="A3" s="11"/>
      <c r="B3" s="12"/>
      <c r="C3" s="13"/>
      <c r="D3" s="14"/>
      <c r="E3" s="13"/>
      <c r="F3" s="14"/>
      <c r="G3" s="15"/>
      <c r="H3" s="15"/>
      <c r="I3" s="15"/>
      <c r="J3" s="15"/>
      <c r="K3" s="15"/>
      <c r="L3" s="15"/>
      <c r="M3" s="16"/>
    </row>
    <row r="4" spans="1:13" ht="12.75" customHeight="1" x14ac:dyDescent="0.25">
      <c r="A4" s="18"/>
      <c r="B4" s="19"/>
      <c r="C4" s="20" t="s">
        <v>2</v>
      </c>
      <c r="D4" s="20"/>
      <c r="E4" s="20"/>
      <c r="F4" s="21"/>
      <c r="G4" s="22"/>
      <c r="H4" s="18"/>
      <c r="I4" s="19"/>
      <c r="J4" s="20" t="s">
        <v>2</v>
      </c>
      <c r="K4" s="20"/>
      <c r="L4" s="20"/>
      <c r="M4" s="23"/>
    </row>
    <row r="5" spans="1:13" x14ac:dyDescent="0.25">
      <c r="A5" s="24"/>
      <c r="B5" s="19"/>
      <c r="C5" s="25" t="s">
        <v>3</v>
      </c>
      <c r="D5" s="26"/>
      <c r="E5" s="25" t="s">
        <v>4</v>
      </c>
      <c r="F5" s="21"/>
      <c r="G5" s="22"/>
      <c r="H5" s="24"/>
      <c r="I5" s="19"/>
      <c r="J5" s="25" t="s">
        <v>3</v>
      </c>
      <c r="K5" s="26"/>
      <c r="L5" s="25" t="s">
        <v>4</v>
      </c>
      <c r="M5" s="23"/>
    </row>
    <row r="6" spans="1:13" x14ac:dyDescent="0.25">
      <c r="A6" s="27" t="s">
        <v>5</v>
      </c>
      <c r="B6" s="21"/>
      <c r="C6" s="28"/>
      <c r="D6" s="29"/>
      <c r="E6" s="28"/>
      <c r="F6" s="14"/>
      <c r="G6" s="15"/>
      <c r="H6" s="27" t="s">
        <v>6</v>
      </c>
      <c r="I6" s="27"/>
      <c r="J6" s="28"/>
      <c r="K6" s="14"/>
      <c r="L6" s="28"/>
      <c r="M6" s="30"/>
    </row>
    <row r="7" spans="1:13" x14ac:dyDescent="0.25">
      <c r="A7" s="31" t="s">
        <v>7</v>
      </c>
      <c r="B7" s="32"/>
      <c r="C7" s="33">
        <v>102485</v>
      </c>
      <c r="D7" s="29"/>
      <c r="E7" s="33">
        <v>402136</v>
      </c>
      <c r="F7" s="14"/>
      <c r="G7" s="15"/>
      <c r="H7" s="31" t="s">
        <v>8</v>
      </c>
      <c r="I7" s="31"/>
      <c r="J7" s="33">
        <v>99912</v>
      </c>
      <c r="K7" s="15"/>
      <c r="L7" s="33">
        <v>385056</v>
      </c>
      <c r="M7" s="30"/>
    </row>
    <row r="8" spans="1:13" x14ac:dyDescent="0.25">
      <c r="A8" s="35" t="s">
        <v>9</v>
      </c>
      <c r="B8" s="32"/>
      <c r="C8" s="36">
        <v>2280</v>
      </c>
      <c r="D8" s="29"/>
      <c r="E8" s="36">
        <v>8621</v>
      </c>
      <c r="F8" s="14"/>
      <c r="G8" s="15"/>
      <c r="H8" s="35" t="s">
        <v>10</v>
      </c>
      <c r="I8" s="35"/>
      <c r="J8" s="36">
        <v>1264</v>
      </c>
      <c r="K8" s="15"/>
      <c r="L8" s="36">
        <v>3227</v>
      </c>
      <c r="M8" s="30"/>
    </row>
    <row r="9" spans="1:13" x14ac:dyDescent="0.25">
      <c r="A9" s="37" t="s">
        <v>100</v>
      </c>
      <c r="B9" s="32"/>
      <c r="C9" s="38">
        <f>SUM(C7:C8)</f>
        <v>104765</v>
      </c>
      <c r="D9" s="39"/>
      <c r="E9" s="38">
        <f>SUM(E7:E8)</f>
        <v>410757</v>
      </c>
      <c r="F9" s="40"/>
      <c r="G9" s="15"/>
      <c r="H9" s="35" t="s">
        <v>11</v>
      </c>
      <c r="I9" s="35"/>
      <c r="J9" s="36">
        <v>2274</v>
      </c>
      <c r="K9" s="15"/>
      <c r="L9" s="36">
        <v>8908</v>
      </c>
      <c r="M9" s="41"/>
    </row>
    <row r="10" spans="1:13" x14ac:dyDescent="0.25">
      <c r="A10" s="42" t="s">
        <v>101</v>
      </c>
      <c r="B10" s="21"/>
      <c r="C10" s="43"/>
      <c r="D10" s="29"/>
      <c r="E10" s="43"/>
      <c r="F10" s="14"/>
      <c r="G10" s="15"/>
      <c r="H10" s="35" t="s">
        <v>12</v>
      </c>
      <c r="I10" s="35"/>
      <c r="J10" s="36">
        <v>761</v>
      </c>
      <c r="K10" s="15"/>
      <c r="L10" s="36">
        <v>3050</v>
      </c>
      <c r="M10" s="30"/>
    </row>
    <row r="11" spans="1:13" x14ac:dyDescent="0.25">
      <c r="A11" s="35" t="s">
        <v>52</v>
      </c>
      <c r="B11" s="32"/>
      <c r="C11" s="36">
        <v>39864</v>
      </c>
      <c r="D11" s="29"/>
      <c r="E11" s="36">
        <v>157457</v>
      </c>
      <c r="F11" s="14"/>
      <c r="G11" s="15"/>
      <c r="H11" s="31" t="str">
        <f>SP_IncStmt_Det!A32</f>
        <v>Investment management fees</v>
      </c>
      <c r="I11" s="31"/>
      <c r="J11" s="36">
        <v>319</v>
      </c>
      <c r="K11" s="15"/>
      <c r="L11" s="36">
        <v>1690</v>
      </c>
      <c r="M11" s="30"/>
    </row>
    <row r="12" spans="1:13" x14ac:dyDescent="0.25">
      <c r="A12" s="35" t="s">
        <v>102</v>
      </c>
      <c r="B12" s="32"/>
      <c r="C12" s="36">
        <v>11611</v>
      </c>
      <c r="D12" s="36"/>
      <c r="E12" s="36">
        <v>45664</v>
      </c>
      <c r="F12" s="14"/>
      <c r="G12" s="15"/>
      <c r="H12" s="35" t="s">
        <v>13</v>
      </c>
      <c r="I12" s="15"/>
      <c r="J12" s="36">
        <v>235</v>
      </c>
      <c r="K12" s="15"/>
      <c r="L12" s="36">
        <v>8826</v>
      </c>
      <c r="M12" s="30"/>
    </row>
    <row r="13" spans="1:13" ht="14.25" thickBot="1" x14ac:dyDescent="0.3">
      <c r="A13" s="35" t="s">
        <v>35</v>
      </c>
      <c r="B13" s="32"/>
      <c r="C13" s="36">
        <v>13636</v>
      </c>
      <c r="D13" s="36"/>
      <c r="E13" s="36">
        <v>52088</v>
      </c>
      <c r="F13" s="14"/>
      <c r="G13" s="15"/>
      <c r="H13" s="27" t="s">
        <v>14</v>
      </c>
      <c r="I13" s="27"/>
      <c r="J13" s="45">
        <f>SUM(J7:J12)</f>
        <v>104765</v>
      </c>
      <c r="K13" s="15"/>
      <c r="L13" s="45">
        <f>SUM(L7:L12)</f>
        <v>410757</v>
      </c>
      <c r="M13" s="30"/>
    </row>
    <row r="14" spans="1:13" ht="14.25" thickTop="1" x14ac:dyDescent="0.25">
      <c r="A14" s="35" t="s">
        <v>103</v>
      </c>
      <c r="B14" s="32"/>
      <c r="C14" s="36">
        <v>18996</v>
      </c>
      <c r="D14" s="36"/>
      <c r="E14" s="36">
        <v>71427</v>
      </c>
      <c r="F14" s="14"/>
      <c r="G14" s="15"/>
      <c r="H14" s="15"/>
      <c r="I14" s="15"/>
      <c r="J14" s="46"/>
      <c r="K14" s="15"/>
      <c r="L14" s="46"/>
    </row>
    <row r="15" spans="1:13" x14ac:dyDescent="0.25">
      <c r="A15" s="35" t="s">
        <v>15</v>
      </c>
      <c r="B15" s="32"/>
      <c r="C15" s="36">
        <v>0</v>
      </c>
      <c r="D15" s="36"/>
      <c r="E15" s="47">
        <v>37210</v>
      </c>
      <c r="F15" s="14"/>
      <c r="G15" s="15"/>
      <c r="H15" s="48" t="s">
        <v>16</v>
      </c>
      <c r="I15" s="42"/>
      <c r="J15" s="46"/>
      <c r="K15" s="15"/>
      <c r="L15" s="46"/>
      <c r="M15" s="41"/>
    </row>
    <row r="16" spans="1:13" ht="12.75" customHeight="1" x14ac:dyDescent="0.25">
      <c r="A16" s="35" t="s">
        <v>104</v>
      </c>
      <c r="B16" s="32"/>
      <c r="C16" s="38">
        <f>SUM(C11:C15)</f>
        <v>84107</v>
      </c>
      <c r="D16" s="39"/>
      <c r="E16" s="38">
        <f>SUM(E11:E15)</f>
        <v>363846</v>
      </c>
      <c r="F16" s="40"/>
      <c r="G16" s="15"/>
      <c r="H16" s="35" t="s">
        <v>17</v>
      </c>
      <c r="I16" s="35"/>
      <c r="J16" s="33">
        <v>15285</v>
      </c>
      <c r="K16" s="15"/>
      <c r="L16" s="33">
        <v>56064</v>
      </c>
      <c r="M16" s="41"/>
    </row>
    <row r="17" spans="1:13" ht="14.25" customHeight="1" x14ac:dyDescent="0.25">
      <c r="A17" s="49"/>
      <c r="B17" s="32"/>
      <c r="C17" s="50"/>
      <c r="D17" s="39"/>
      <c r="E17" s="50"/>
      <c r="F17" s="40"/>
      <c r="G17" s="15"/>
      <c r="H17" s="31" t="str">
        <f>SP_IncStmt_Det!A16</f>
        <v>Asset and property management expense</v>
      </c>
      <c r="I17" s="31"/>
      <c r="J17" s="36">
        <v>3552</v>
      </c>
      <c r="K17" s="15"/>
      <c r="L17" s="36">
        <v>13639</v>
      </c>
      <c r="M17" s="30"/>
    </row>
    <row r="18" spans="1:13" x14ac:dyDescent="0.25">
      <c r="A18" s="35" t="s">
        <v>18</v>
      </c>
      <c r="B18" s="32"/>
      <c r="C18" s="47">
        <v>0</v>
      </c>
      <c r="D18" s="39"/>
      <c r="E18" s="47">
        <v>2515</v>
      </c>
      <c r="F18" s="40"/>
      <c r="G18" s="15"/>
      <c r="H18" s="31" t="s">
        <v>19</v>
      </c>
      <c r="I18" s="15"/>
      <c r="J18" s="36">
        <v>159</v>
      </c>
      <c r="K18" s="15"/>
      <c r="L18" s="36">
        <v>1724</v>
      </c>
      <c r="M18" s="4"/>
    </row>
    <row r="19" spans="1:13" ht="14.25" thickBot="1" x14ac:dyDescent="0.3">
      <c r="A19" s="51" t="s">
        <v>141</v>
      </c>
      <c r="B19" s="21"/>
      <c r="C19" s="50">
        <f>C9-C16+C18</f>
        <v>20658</v>
      </c>
      <c r="D19" s="39"/>
      <c r="E19" s="52">
        <f>E9-E16+E18</f>
        <v>49426</v>
      </c>
      <c r="F19" s="40"/>
      <c r="G19" s="15"/>
      <c r="H19" s="27" t="s">
        <v>20</v>
      </c>
      <c r="I19" s="27"/>
      <c r="J19" s="45">
        <f>SUM(J16:J18)</f>
        <v>18996</v>
      </c>
      <c r="K19" s="15"/>
      <c r="L19" s="45">
        <f>SUM(L16:L18)</f>
        <v>71427</v>
      </c>
      <c r="M19" s="30"/>
    </row>
    <row r="20" spans="1:13" ht="14.25" thickTop="1" x14ac:dyDescent="0.25">
      <c r="A20" s="35" t="s">
        <v>142</v>
      </c>
      <c r="B20" s="32"/>
      <c r="C20" s="36">
        <v>1885</v>
      </c>
      <c r="D20" s="29"/>
      <c r="E20" s="36">
        <v>-7713</v>
      </c>
      <c r="F20" s="14"/>
      <c r="G20" s="15"/>
      <c r="M20" s="30"/>
    </row>
    <row r="21" spans="1:13" x14ac:dyDescent="0.25">
      <c r="A21" s="35" t="s">
        <v>21</v>
      </c>
      <c r="B21" s="32"/>
      <c r="C21" s="36">
        <v>5142</v>
      </c>
      <c r="D21" s="29"/>
      <c r="E21" s="36">
        <v>23717</v>
      </c>
      <c r="F21" s="14"/>
      <c r="G21" s="15"/>
      <c r="H21" s="15"/>
      <c r="I21" s="15"/>
      <c r="J21" s="15"/>
      <c r="K21" s="15"/>
      <c r="L21" s="15"/>
      <c r="M21" s="30"/>
    </row>
    <row r="22" spans="1:13" ht="22.5" x14ac:dyDescent="0.25">
      <c r="A22" s="35" t="s">
        <v>22</v>
      </c>
      <c r="B22" s="32"/>
      <c r="C22" s="36">
        <v>97</v>
      </c>
      <c r="D22" s="29"/>
      <c r="E22" s="36">
        <v>-96</v>
      </c>
      <c r="F22" s="14"/>
      <c r="G22" s="15"/>
      <c r="H22" s="15"/>
      <c r="I22" s="15"/>
      <c r="J22" s="15"/>
      <c r="K22" s="15"/>
      <c r="L22" s="15"/>
      <c r="M22" s="30"/>
    </row>
    <row r="23" spans="1:13" ht="12.75" customHeight="1" x14ac:dyDescent="0.25">
      <c r="A23" s="35" t="s">
        <v>105</v>
      </c>
      <c r="B23" s="32"/>
      <c r="C23" s="36">
        <v>-24156</v>
      </c>
      <c r="D23" s="29"/>
      <c r="E23" s="36">
        <v>-95311</v>
      </c>
      <c r="F23" s="14"/>
      <c r="G23" s="15"/>
    </row>
    <row r="24" spans="1:13" x14ac:dyDescent="0.25">
      <c r="A24" s="35" t="s">
        <v>23</v>
      </c>
      <c r="B24" s="32"/>
      <c r="C24" s="36">
        <v>0</v>
      </c>
      <c r="D24" s="29"/>
      <c r="E24" s="36">
        <v>-9622</v>
      </c>
      <c r="F24" s="14"/>
      <c r="G24" s="15"/>
    </row>
    <row r="25" spans="1:13" ht="22.5" x14ac:dyDescent="0.25">
      <c r="A25" s="51" t="s">
        <v>143</v>
      </c>
      <c r="B25" s="32"/>
      <c r="C25" s="53">
        <f>SUM(C19:C24)</f>
        <v>3626</v>
      </c>
      <c r="D25" s="29"/>
      <c r="E25" s="53">
        <f>SUM(E19:E24)</f>
        <v>-39599</v>
      </c>
      <c r="F25" s="14"/>
      <c r="G25" s="15"/>
    </row>
    <row r="26" spans="1:13" x14ac:dyDescent="0.25">
      <c r="A26" s="35" t="s">
        <v>144</v>
      </c>
      <c r="B26" s="32"/>
      <c r="C26" s="54">
        <v>-83</v>
      </c>
      <c r="D26" s="29"/>
      <c r="E26" s="36">
        <v>-412</v>
      </c>
      <c r="F26" s="14"/>
      <c r="G26" s="15"/>
    </row>
    <row r="27" spans="1:13" x14ac:dyDescent="0.25">
      <c r="A27" s="51" t="s">
        <v>145</v>
      </c>
      <c r="B27" s="21"/>
      <c r="C27" s="53">
        <f>SUM(C25:C26)</f>
        <v>3543</v>
      </c>
      <c r="D27" s="39"/>
      <c r="E27" s="53">
        <f>SUM(E25:E26)</f>
        <v>-40011</v>
      </c>
      <c r="F27" s="40"/>
      <c r="G27" s="15"/>
      <c r="H27" s="15"/>
      <c r="I27" s="15"/>
      <c r="J27" s="15"/>
      <c r="K27" s="15"/>
      <c r="L27" s="15"/>
      <c r="M27" s="41"/>
    </row>
    <row r="28" spans="1:13" x14ac:dyDescent="0.25">
      <c r="A28" s="35" t="s">
        <v>24</v>
      </c>
      <c r="B28" s="21"/>
      <c r="C28" s="36">
        <v>602</v>
      </c>
      <c r="D28" s="29"/>
      <c r="E28" s="36">
        <v>5562</v>
      </c>
      <c r="F28" s="40"/>
      <c r="G28" s="15"/>
      <c r="H28" s="15"/>
      <c r="I28" s="15"/>
      <c r="J28" s="15"/>
      <c r="K28" s="15"/>
      <c r="L28" s="15"/>
      <c r="M28" s="41"/>
    </row>
    <row r="29" spans="1:13" x14ac:dyDescent="0.25">
      <c r="A29" s="35" t="s">
        <v>146</v>
      </c>
      <c r="B29" s="32"/>
      <c r="C29" s="36">
        <v>3562</v>
      </c>
      <c r="D29" s="29"/>
      <c r="E29" s="36">
        <v>51345</v>
      </c>
      <c r="F29" s="14"/>
      <c r="G29" s="15"/>
      <c r="H29" s="15"/>
      <c r="I29" s="15"/>
      <c r="J29" s="15"/>
      <c r="K29" s="15"/>
      <c r="L29" s="15"/>
      <c r="M29" s="30"/>
    </row>
    <row r="30" spans="1:13" ht="14.25" thickBot="1" x14ac:dyDescent="0.3">
      <c r="A30" s="51" t="s">
        <v>147</v>
      </c>
      <c r="B30" s="21"/>
      <c r="C30" s="45">
        <f>SUM(C27:C29)</f>
        <v>7707</v>
      </c>
      <c r="D30" s="39"/>
      <c r="E30" s="45">
        <f>SUM(E27:E29)</f>
        <v>16896</v>
      </c>
      <c r="F30" s="40"/>
      <c r="G30" s="15"/>
      <c r="H30" s="15"/>
      <c r="I30" s="15"/>
      <c r="J30" s="15"/>
      <c r="K30" s="15"/>
      <c r="L30" s="15"/>
      <c r="M30" s="41"/>
    </row>
    <row r="31" spans="1:13" s="55" customFormat="1" thickTop="1" x14ac:dyDescent="0.25">
      <c r="A31" s="15"/>
      <c r="B31" s="14"/>
      <c r="C31" s="15"/>
      <c r="D31" s="14"/>
      <c r="E31" s="15"/>
      <c r="F31" s="14"/>
      <c r="G31" s="15"/>
      <c r="H31" s="15"/>
      <c r="I31" s="15"/>
      <c r="J31" s="15"/>
      <c r="K31" s="15"/>
      <c r="L31" s="15"/>
      <c r="M31" s="30"/>
    </row>
    <row r="32" spans="1:13" x14ac:dyDescent="0.25">
      <c r="A32" s="56"/>
      <c r="B32" s="30"/>
      <c r="C32" s="56"/>
      <c r="D32" s="30"/>
      <c r="E32" s="56"/>
      <c r="F32" s="30"/>
      <c r="G32" s="56"/>
      <c r="H32" s="56"/>
      <c r="I32" s="56"/>
      <c r="J32" s="56"/>
      <c r="M32" s="30"/>
    </row>
  </sheetData>
  <mergeCells count="3">
    <mergeCell ref="A1:E1"/>
    <mergeCell ref="C4:E4"/>
    <mergeCell ref="J4:L4"/>
  </mergeCells>
  <pageMargins left="0.7" right="0.7" top="0.75" bottom="0.75" header="0.3" footer="0.3"/>
  <pageSetup scale="97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79AB-5E7A-4D48-980C-5CEFAC1658D5}">
  <dimension ref="A1:M58"/>
  <sheetViews>
    <sheetView topLeftCell="A11" zoomScale="110" zoomScaleNormal="110" workbookViewId="0">
      <selection activeCell="A41" sqref="A41"/>
    </sheetView>
  </sheetViews>
  <sheetFormatPr defaultColWidth="9.140625" defaultRowHeight="13.5" x14ac:dyDescent="0.25"/>
  <cols>
    <col min="1" max="1" width="58.28515625" style="4" customWidth="1"/>
    <col min="2" max="2" width="1.42578125" style="10" customWidth="1"/>
    <col min="3" max="3" width="18.85546875" style="4" customWidth="1"/>
    <col min="4" max="4" width="1.42578125" style="10" customWidth="1"/>
    <col min="5" max="5" width="13.42578125" style="4" customWidth="1"/>
    <col min="6" max="6" width="1.42578125" style="4" customWidth="1"/>
    <col min="7" max="8" width="9.140625" style="4"/>
    <col min="9" max="9" width="9.85546875" style="4" bestFit="1" customWidth="1"/>
    <col min="10" max="16384" width="9.140625" style="4"/>
  </cols>
  <sheetData>
    <row r="1" spans="1:9" ht="19.5" x14ac:dyDescent="0.25">
      <c r="A1" s="59" t="s">
        <v>26</v>
      </c>
      <c r="B1" s="59"/>
      <c r="C1" s="60"/>
      <c r="D1" s="60"/>
      <c r="E1" s="60"/>
    </row>
    <row r="2" spans="1:9" x14ac:dyDescent="0.25">
      <c r="A2" s="7" t="s">
        <v>1</v>
      </c>
      <c r="B2" s="8"/>
      <c r="C2" s="9"/>
      <c r="E2" s="9"/>
    </row>
    <row r="3" spans="1:9" s="55" customFormat="1" ht="3" customHeight="1" x14ac:dyDescent="0.15">
      <c r="A3" s="61"/>
      <c r="B3" s="62"/>
      <c r="C3" s="63"/>
      <c r="D3" s="64"/>
      <c r="E3" s="63"/>
    </row>
    <row r="4" spans="1:9" ht="12" customHeight="1" x14ac:dyDescent="0.25">
      <c r="A4" s="18"/>
      <c r="B4" s="19"/>
      <c r="C4" s="20" t="s">
        <v>2</v>
      </c>
      <c r="D4" s="20"/>
      <c r="E4" s="20"/>
      <c r="F4" s="15"/>
      <c r="G4" s="15"/>
      <c r="H4" s="15"/>
    </row>
    <row r="5" spans="1:9" ht="12" customHeight="1" x14ac:dyDescent="0.25">
      <c r="A5" s="24" t="s">
        <v>27</v>
      </c>
      <c r="B5" s="19"/>
      <c r="C5" s="25" t="s">
        <v>3</v>
      </c>
      <c r="D5" s="26"/>
      <c r="E5" s="25" t="s">
        <v>4</v>
      </c>
      <c r="F5" s="15"/>
      <c r="G5" s="15"/>
      <c r="H5" s="15"/>
      <c r="I5" s="6"/>
    </row>
    <row r="6" spans="1:9" ht="12" customHeight="1" x14ac:dyDescent="0.25">
      <c r="A6" s="27" t="s">
        <v>28</v>
      </c>
      <c r="B6" s="32"/>
      <c r="C6" s="28"/>
      <c r="D6" s="29"/>
      <c r="E6" s="28"/>
      <c r="F6" s="15"/>
      <c r="G6" s="15"/>
      <c r="H6" s="15"/>
    </row>
    <row r="7" spans="1:9" ht="12" customHeight="1" x14ac:dyDescent="0.25">
      <c r="A7" s="31" t="s">
        <v>29</v>
      </c>
      <c r="B7" s="32"/>
      <c r="C7" s="65">
        <v>77216</v>
      </c>
      <c r="D7" s="66"/>
      <c r="E7" s="65">
        <v>301940</v>
      </c>
      <c r="F7" s="15"/>
      <c r="G7" s="15"/>
      <c r="H7" s="15"/>
    </row>
    <row r="8" spans="1:9" ht="12" customHeight="1" x14ac:dyDescent="0.25">
      <c r="A8" s="31" t="s">
        <v>30</v>
      </c>
      <c r="B8" s="32"/>
      <c r="C8" s="67">
        <v>10367</v>
      </c>
      <c r="D8" s="66"/>
      <c r="E8" s="67">
        <v>39164</v>
      </c>
      <c r="F8" s="15"/>
      <c r="G8" s="15"/>
      <c r="H8" s="15"/>
    </row>
    <row r="9" spans="1:9" ht="12" customHeight="1" x14ac:dyDescent="0.25">
      <c r="A9" s="31" t="s">
        <v>31</v>
      </c>
      <c r="B9" s="32"/>
      <c r="C9" s="67">
        <v>10539</v>
      </c>
      <c r="D9" s="66"/>
      <c r="E9" s="67">
        <v>37763</v>
      </c>
      <c r="F9" s="15"/>
      <c r="G9" s="15"/>
      <c r="H9" s="15"/>
    </row>
    <row r="10" spans="1:9" ht="12" customHeight="1" x14ac:dyDescent="0.25">
      <c r="A10" s="31" t="s">
        <v>32</v>
      </c>
      <c r="B10" s="32"/>
      <c r="C10" s="67">
        <v>1790</v>
      </c>
      <c r="D10" s="66"/>
      <c r="E10" s="67">
        <v>6189</v>
      </c>
      <c r="F10" s="15"/>
      <c r="G10" s="15"/>
      <c r="H10" s="15"/>
    </row>
    <row r="11" spans="1:9" ht="12" customHeight="1" x14ac:dyDescent="0.25">
      <c r="A11" s="27" t="s">
        <v>8</v>
      </c>
      <c r="B11" s="32"/>
      <c r="C11" s="68">
        <f>SUM(C7:C10)</f>
        <v>99912</v>
      </c>
      <c r="D11" s="69"/>
      <c r="E11" s="68">
        <f>SUM(E7:E10)</f>
        <v>385056</v>
      </c>
      <c r="F11" s="15"/>
      <c r="G11" s="15"/>
      <c r="H11" s="15"/>
    </row>
    <row r="12" spans="1:9" s="55" customFormat="1" ht="3" customHeight="1" x14ac:dyDescent="0.15">
      <c r="A12" s="61"/>
      <c r="B12" s="62"/>
      <c r="C12" s="70"/>
      <c r="D12" s="71"/>
      <c r="E12" s="70"/>
    </row>
    <row r="13" spans="1:9" ht="12" customHeight="1" x14ac:dyDescent="0.25">
      <c r="A13" s="27" t="s">
        <v>33</v>
      </c>
      <c r="B13" s="32"/>
      <c r="C13" s="67"/>
      <c r="D13" s="66"/>
      <c r="E13" s="67"/>
      <c r="F13" s="15"/>
      <c r="G13" s="15"/>
      <c r="H13" s="15"/>
    </row>
    <row r="14" spans="1:9" ht="12" customHeight="1" x14ac:dyDescent="0.25">
      <c r="A14" s="31" t="s">
        <v>34</v>
      </c>
      <c r="B14" s="32"/>
      <c r="C14" s="67">
        <v>15285</v>
      </c>
      <c r="D14" s="66"/>
      <c r="E14" s="67">
        <v>56064</v>
      </c>
      <c r="F14" s="15"/>
      <c r="G14" s="15"/>
      <c r="H14" s="15"/>
    </row>
    <row r="15" spans="1:9" ht="12" customHeight="1" x14ac:dyDescent="0.25">
      <c r="A15" s="31" t="s">
        <v>35</v>
      </c>
      <c r="B15" s="32"/>
      <c r="C15" s="67">
        <v>13636</v>
      </c>
      <c r="D15" s="66"/>
      <c r="E15" s="67">
        <v>52088</v>
      </c>
      <c r="F15" s="15"/>
      <c r="G15" s="15"/>
      <c r="H15" s="15"/>
    </row>
    <row r="16" spans="1:9" ht="12" customHeight="1" x14ac:dyDescent="0.25">
      <c r="A16" s="31" t="s">
        <v>36</v>
      </c>
      <c r="B16" s="32"/>
      <c r="C16" s="67">
        <v>3552</v>
      </c>
      <c r="D16" s="66"/>
      <c r="E16" s="67">
        <v>13639</v>
      </c>
      <c r="F16" s="15"/>
      <c r="G16" s="15"/>
      <c r="H16" s="15"/>
    </row>
    <row r="17" spans="1:13" ht="12" customHeight="1" x14ac:dyDescent="0.25">
      <c r="A17" s="27" t="s">
        <v>37</v>
      </c>
      <c r="B17" s="32"/>
      <c r="C17" s="72">
        <f>SUM(C14:C16)</f>
        <v>32473</v>
      </c>
      <c r="D17" s="69"/>
      <c r="E17" s="72">
        <f>SUM(E14:E16)</f>
        <v>121791</v>
      </c>
      <c r="F17" s="15"/>
      <c r="G17" s="15"/>
      <c r="H17" s="15"/>
    </row>
    <row r="18" spans="1:13" s="17" customFormat="1" ht="3" customHeight="1" x14ac:dyDescent="0.2">
      <c r="A18" s="11"/>
      <c r="B18" s="12"/>
      <c r="C18" s="73"/>
      <c r="D18" s="69"/>
      <c r="E18" s="73"/>
    </row>
    <row r="19" spans="1:13" ht="12" customHeight="1" x14ac:dyDescent="0.25">
      <c r="A19" s="27" t="s">
        <v>38</v>
      </c>
      <c r="B19" s="32"/>
      <c r="C19" s="73">
        <f>C11-C17</f>
        <v>67439</v>
      </c>
      <c r="D19" s="69"/>
      <c r="E19" s="73">
        <f>E11-E17</f>
        <v>263265</v>
      </c>
      <c r="F19" s="15"/>
      <c r="G19" s="15"/>
      <c r="H19" s="15"/>
    </row>
    <row r="20" spans="1:13" s="55" customFormat="1" ht="3" customHeight="1" x14ac:dyDescent="0.15">
      <c r="A20" s="61"/>
      <c r="B20" s="62"/>
      <c r="C20" s="70"/>
      <c r="D20" s="71"/>
      <c r="E20" s="70"/>
      <c r="G20" s="74"/>
    </row>
    <row r="21" spans="1:13" ht="12" customHeight="1" x14ac:dyDescent="0.25">
      <c r="A21" s="27" t="s">
        <v>39</v>
      </c>
      <c r="B21" s="32"/>
      <c r="C21" s="67"/>
      <c r="D21" s="66"/>
      <c r="E21" s="67"/>
      <c r="F21" s="15"/>
      <c r="G21" s="15"/>
      <c r="H21" s="15"/>
    </row>
    <row r="22" spans="1:13" ht="12" customHeight="1" x14ac:dyDescent="0.25">
      <c r="A22" s="31" t="s">
        <v>25</v>
      </c>
      <c r="B22" s="32"/>
      <c r="C22" s="67">
        <v>5142</v>
      </c>
      <c r="D22" s="66"/>
      <c r="E22" s="67">
        <v>23717</v>
      </c>
      <c r="F22" s="15"/>
      <c r="G22" s="15"/>
      <c r="H22" s="15"/>
    </row>
    <row r="23" spans="1:13" ht="12" customHeight="1" x14ac:dyDescent="0.25">
      <c r="A23" s="31" t="s">
        <v>10</v>
      </c>
      <c r="B23" s="32"/>
      <c r="C23" s="67">
        <v>1264</v>
      </c>
      <c r="D23" s="66"/>
      <c r="E23" s="67">
        <v>3227</v>
      </c>
      <c r="F23" s="15"/>
      <c r="G23" s="15"/>
      <c r="H23" s="15"/>
    </row>
    <row r="24" spans="1:13" ht="12" customHeight="1" x14ac:dyDescent="0.25">
      <c r="A24" s="31" t="s">
        <v>11</v>
      </c>
      <c r="B24" s="32"/>
      <c r="C24" s="67">
        <v>2274</v>
      </c>
      <c r="D24" s="66"/>
      <c r="E24" s="67">
        <v>8908</v>
      </c>
      <c r="F24" s="15"/>
      <c r="G24" s="15"/>
      <c r="H24" s="15"/>
    </row>
    <row r="25" spans="1:13" ht="12" customHeight="1" x14ac:dyDescent="0.25">
      <c r="A25" s="31" t="s">
        <v>40</v>
      </c>
      <c r="B25" s="32"/>
      <c r="C25" s="67">
        <v>-24156</v>
      </c>
      <c r="D25" s="66"/>
      <c r="E25" s="67">
        <v>-95311</v>
      </c>
      <c r="F25" s="15"/>
      <c r="G25" s="15"/>
      <c r="H25" s="15"/>
    </row>
    <row r="26" spans="1:13" ht="12" customHeight="1" x14ac:dyDescent="0.25">
      <c r="A26" s="31" t="s">
        <v>13</v>
      </c>
      <c r="B26" s="32"/>
      <c r="C26" s="67">
        <v>224</v>
      </c>
      <c r="D26" s="66"/>
      <c r="E26" s="67">
        <v>8895</v>
      </c>
      <c r="F26" s="15"/>
      <c r="G26" s="15"/>
      <c r="H26" s="15"/>
      <c r="I26" s="34"/>
      <c r="J26" s="75"/>
      <c r="M26" s="44"/>
    </row>
    <row r="27" spans="1:13" ht="12" customHeight="1" x14ac:dyDescent="0.25">
      <c r="A27" s="31" t="s">
        <v>41</v>
      </c>
      <c r="B27" s="32"/>
      <c r="C27" s="36">
        <v>0</v>
      </c>
      <c r="D27" s="66"/>
      <c r="E27" s="47">
        <v>-37210</v>
      </c>
      <c r="F27" s="15"/>
      <c r="G27" s="15"/>
      <c r="H27" s="15"/>
      <c r="I27" s="34"/>
      <c r="J27" s="75"/>
      <c r="M27" s="44"/>
    </row>
    <row r="28" spans="1:13" ht="12" customHeight="1" x14ac:dyDescent="0.25">
      <c r="A28" s="27" t="s">
        <v>27</v>
      </c>
      <c r="B28" s="32"/>
      <c r="C28" s="68">
        <f>C19+SUM(C22:C27)</f>
        <v>52187</v>
      </c>
      <c r="D28" s="69"/>
      <c r="E28" s="68">
        <f>E19+SUM(E22:E27)</f>
        <v>175491</v>
      </c>
      <c r="F28" s="15"/>
      <c r="G28" s="15"/>
      <c r="H28" s="15"/>
    </row>
    <row r="29" spans="1:13" s="55" customFormat="1" ht="3" customHeight="1" x14ac:dyDescent="0.15">
      <c r="A29" s="61"/>
      <c r="B29" s="62"/>
      <c r="C29" s="70"/>
      <c r="D29" s="71"/>
      <c r="E29" s="70"/>
    </row>
    <row r="30" spans="1:13" ht="12" customHeight="1" x14ac:dyDescent="0.25">
      <c r="A30" s="27" t="s">
        <v>42</v>
      </c>
      <c r="B30" s="32"/>
      <c r="C30" s="67"/>
      <c r="D30" s="66"/>
      <c r="E30" s="67"/>
      <c r="F30" s="15"/>
      <c r="G30" s="15"/>
      <c r="H30" s="15"/>
    </row>
    <row r="31" spans="1:13" ht="12" customHeight="1" x14ac:dyDescent="0.25">
      <c r="A31" s="31" t="s">
        <v>12</v>
      </c>
      <c r="B31" s="32"/>
      <c r="C31" s="67">
        <v>761</v>
      </c>
      <c r="D31" s="66"/>
      <c r="E31" s="67">
        <v>3050</v>
      </c>
      <c r="F31" s="15"/>
      <c r="G31" s="15"/>
      <c r="H31" s="15"/>
    </row>
    <row r="32" spans="1:13" ht="12" customHeight="1" x14ac:dyDescent="0.25">
      <c r="A32" s="31" t="s">
        <v>43</v>
      </c>
      <c r="B32" s="32"/>
      <c r="C32" s="67">
        <v>319</v>
      </c>
      <c r="D32" s="66"/>
      <c r="E32" s="67">
        <v>1690</v>
      </c>
      <c r="F32" s="15"/>
      <c r="G32" s="15"/>
      <c r="H32" s="15"/>
    </row>
    <row r="33" spans="1:13" ht="12" customHeight="1" x14ac:dyDescent="0.25">
      <c r="A33" s="27" t="s">
        <v>44</v>
      </c>
      <c r="B33" s="32"/>
      <c r="C33" s="68">
        <f>SUM(C31:C32)</f>
        <v>1080</v>
      </c>
      <c r="D33" s="69"/>
      <c r="E33" s="68">
        <f>SUM(E31:E32)</f>
        <v>4740</v>
      </c>
      <c r="F33" s="15"/>
      <c r="G33" s="15"/>
      <c r="H33" s="15"/>
    </row>
    <row r="34" spans="1:13" s="55" customFormat="1" ht="3" customHeight="1" x14ac:dyDescent="0.15">
      <c r="A34" s="61"/>
      <c r="B34" s="62"/>
      <c r="C34" s="70"/>
      <c r="D34" s="71"/>
      <c r="E34" s="70"/>
    </row>
    <row r="35" spans="1:13" ht="12" customHeight="1" x14ac:dyDescent="0.25">
      <c r="A35" s="31" t="s">
        <v>45</v>
      </c>
      <c r="B35" s="32"/>
      <c r="C35" s="36">
        <v>-921</v>
      </c>
      <c r="D35" s="66"/>
      <c r="E35" s="36">
        <v>-1654</v>
      </c>
      <c r="F35" s="15"/>
      <c r="G35" s="15"/>
      <c r="H35" s="15"/>
      <c r="I35" s="34"/>
      <c r="J35" s="75"/>
      <c r="M35" s="44"/>
    </row>
    <row r="36" spans="1:13" ht="12" customHeight="1" x14ac:dyDescent="0.25">
      <c r="A36" s="27" t="s">
        <v>46</v>
      </c>
      <c r="B36" s="32"/>
      <c r="C36" s="53">
        <f>+C33+C35</f>
        <v>159</v>
      </c>
      <c r="D36" s="69"/>
      <c r="E36" s="53">
        <f>+E33+E35</f>
        <v>3086</v>
      </c>
      <c r="F36" s="15"/>
      <c r="G36" s="15"/>
      <c r="H36" s="15"/>
      <c r="I36" s="34"/>
      <c r="J36" s="75"/>
      <c r="M36" s="44"/>
    </row>
    <row r="37" spans="1:13" s="55" customFormat="1" ht="3" customHeight="1" x14ac:dyDescent="0.15">
      <c r="A37" s="61"/>
      <c r="B37" s="62"/>
      <c r="C37" s="70"/>
      <c r="D37" s="71"/>
      <c r="E37" s="70"/>
    </row>
    <row r="38" spans="1:13" ht="12" customHeight="1" x14ac:dyDescent="0.25">
      <c r="A38" s="35" t="s">
        <v>47</v>
      </c>
      <c r="B38" s="32"/>
      <c r="C38" s="36">
        <v>4693</v>
      </c>
      <c r="D38" s="66"/>
      <c r="E38" s="36">
        <v>15175</v>
      </c>
      <c r="F38" s="15"/>
      <c r="G38" s="15"/>
      <c r="H38" s="15"/>
      <c r="I38" s="34"/>
      <c r="J38" s="75"/>
      <c r="M38" s="44"/>
    </row>
    <row r="39" spans="1:13" x14ac:dyDescent="0.25">
      <c r="A39" s="76" t="s">
        <v>48</v>
      </c>
      <c r="B39" s="14"/>
      <c r="C39" s="36">
        <v>-4693</v>
      </c>
      <c r="D39" s="66"/>
      <c r="E39" s="36">
        <v>-14454</v>
      </c>
    </row>
    <row r="40" spans="1:13" ht="12" customHeight="1" x14ac:dyDescent="0.25">
      <c r="A40" s="35" t="s">
        <v>49</v>
      </c>
      <c r="B40" s="32"/>
      <c r="C40" s="36">
        <v>61</v>
      </c>
      <c r="D40" s="66"/>
      <c r="E40" s="36">
        <v>-1042</v>
      </c>
      <c r="F40" s="15"/>
      <c r="G40" s="15"/>
      <c r="H40" s="15"/>
      <c r="I40" s="34"/>
      <c r="J40" s="75"/>
      <c r="M40" s="44"/>
    </row>
    <row r="41" spans="1:13" ht="12" customHeight="1" x14ac:dyDescent="0.25">
      <c r="A41" s="35" t="s">
        <v>144</v>
      </c>
      <c r="B41" s="32"/>
      <c r="C41" s="67">
        <v>-83</v>
      </c>
      <c r="D41" s="66"/>
      <c r="E41" s="67">
        <v>-412</v>
      </c>
      <c r="F41" s="15"/>
      <c r="G41" s="15"/>
      <c r="H41" s="15"/>
    </row>
    <row r="42" spans="1:13" ht="12" customHeight="1" x14ac:dyDescent="0.25">
      <c r="A42" s="27" t="s">
        <v>50</v>
      </c>
      <c r="B42" s="32"/>
      <c r="C42" s="68">
        <f>+C36+C38+C39+C40+C41</f>
        <v>137</v>
      </c>
      <c r="D42" s="69"/>
      <c r="E42" s="68">
        <f>+E36+E38+E39+E40+E41</f>
        <v>2353</v>
      </c>
      <c r="F42" s="15"/>
      <c r="G42" s="15"/>
      <c r="H42" s="15"/>
    </row>
    <row r="43" spans="1:13" s="55" customFormat="1" ht="3" customHeight="1" x14ac:dyDescent="0.15">
      <c r="A43" s="61"/>
      <c r="B43" s="62"/>
      <c r="C43" s="77"/>
      <c r="D43" s="78"/>
      <c r="E43" s="77"/>
    </row>
    <row r="44" spans="1:13" ht="12" customHeight="1" x14ac:dyDescent="0.25">
      <c r="A44" s="27" t="s">
        <v>51</v>
      </c>
      <c r="B44" s="32"/>
      <c r="C44" s="73">
        <v>-10802</v>
      </c>
      <c r="D44" s="69"/>
      <c r="E44" s="73">
        <v>-45578</v>
      </c>
      <c r="F44" s="15"/>
      <c r="G44" s="15"/>
      <c r="H44" s="15"/>
    </row>
    <row r="45" spans="1:13" s="17" customFormat="1" ht="3" customHeight="1" x14ac:dyDescent="0.2">
      <c r="A45" s="61"/>
      <c r="B45" s="12"/>
      <c r="C45" s="67"/>
      <c r="D45" s="66"/>
      <c r="E45" s="67"/>
    </row>
    <row r="46" spans="1:13" ht="12" customHeight="1" x14ac:dyDescent="0.25">
      <c r="A46" s="31" t="s">
        <v>52</v>
      </c>
      <c r="B46" s="32"/>
      <c r="C46" s="67">
        <v>-39771</v>
      </c>
      <c r="D46" s="66"/>
      <c r="E46" s="67">
        <v>-157098</v>
      </c>
      <c r="F46" s="15"/>
      <c r="G46" s="15"/>
      <c r="H46" s="15"/>
    </row>
    <row r="47" spans="1:13" ht="12" customHeight="1" x14ac:dyDescent="0.25">
      <c r="A47" s="31" t="s">
        <v>53</v>
      </c>
      <c r="B47" s="32"/>
      <c r="C47" s="67">
        <v>-93</v>
      </c>
      <c r="D47" s="66"/>
      <c r="E47" s="67">
        <v>-359</v>
      </c>
      <c r="F47" s="15"/>
      <c r="G47" s="15"/>
      <c r="H47" s="15"/>
    </row>
    <row r="48" spans="1:13" ht="12" customHeight="1" x14ac:dyDescent="0.25">
      <c r="A48" s="35" t="s">
        <v>23</v>
      </c>
      <c r="B48" s="32"/>
      <c r="C48" s="36">
        <v>0</v>
      </c>
      <c r="D48" s="66"/>
      <c r="E48" s="67">
        <v>-9622</v>
      </c>
      <c r="F48" s="15"/>
      <c r="G48" s="15"/>
      <c r="H48" s="15"/>
    </row>
    <row r="49" spans="1:9" ht="12" customHeight="1" x14ac:dyDescent="0.25">
      <c r="A49" s="35" t="str">
        <f>SP_IncStmt!A18</f>
        <v>Gain on disposition of properties</v>
      </c>
      <c r="B49" s="32"/>
      <c r="C49" s="36">
        <v>0</v>
      </c>
      <c r="D49" s="66"/>
      <c r="E49" s="67">
        <v>2515</v>
      </c>
      <c r="F49" s="15"/>
      <c r="G49" s="15"/>
      <c r="H49" s="15"/>
    </row>
    <row r="50" spans="1:9" ht="12" customHeight="1" x14ac:dyDescent="0.25">
      <c r="A50" s="42" t="s">
        <v>54</v>
      </c>
      <c r="B50" s="32"/>
      <c r="C50" s="68">
        <f>C28+C42+C44+C46+C47+C48+C49</f>
        <v>1658</v>
      </c>
      <c r="D50" s="69"/>
      <c r="E50" s="68">
        <f>E28+E42+E44+E46+E47+E48+E49</f>
        <v>-32298</v>
      </c>
      <c r="F50" s="15"/>
      <c r="G50" s="15"/>
      <c r="H50" s="15"/>
    </row>
    <row r="51" spans="1:9" s="55" customFormat="1" ht="3" customHeight="1" x14ac:dyDescent="0.15">
      <c r="A51" s="61"/>
      <c r="B51" s="62"/>
      <c r="C51" s="70"/>
      <c r="D51" s="71"/>
      <c r="E51" s="70"/>
    </row>
    <row r="52" spans="1:9" ht="12" customHeight="1" x14ac:dyDescent="0.25">
      <c r="A52" s="35" t="str">
        <f>SP_IncStmt!A20</f>
        <v>Equity in earnings (losses) of unconsolidated affiliates</v>
      </c>
      <c r="B52" s="32"/>
      <c r="C52" s="67">
        <v>1885</v>
      </c>
      <c r="D52" s="66"/>
      <c r="E52" s="67">
        <v>-7713</v>
      </c>
      <c r="F52" s="15"/>
      <c r="G52" s="15"/>
      <c r="H52" s="57"/>
      <c r="I52" s="4" t="s">
        <v>55</v>
      </c>
    </row>
    <row r="53" spans="1:9" ht="12" customHeight="1" x14ac:dyDescent="0.25">
      <c r="A53" s="31" t="s">
        <v>57</v>
      </c>
      <c r="B53" s="32"/>
      <c r="C53" s="67">
        <v>4164</v>
      </c>
      <c r="D53" s="66"/>
      <c r="E53" s="67">
        <v>56907</v>
      </c>
      <c r="F53" s="15"/>
      <c r="G53" s="15"/>
      <c r="H53" s="15"/>
    </row>
    <row r="54" spans="1:9" s="55" customFormat="1" ht="3" customHeight="1" x14ac:dyDescent="0.15">
      <c r="A54" s="61"/>
      <c r="B54" s="62"/>
      <c r="C54" s="70"/>
      <c r="D54" s="71"/>
      <c r="E54" s="70"/>
    </row>
    <row r="55" spans="1:9" ht="12" customHeight="1" thickBot="1" x14ac:dyDescent="0.3">
      <c r="A55" s="42" t="s">
        <v>148</v>
      </c>
      <c r="B55" s="32"/>
      <c r="C55" s="79">
        <f>C50+C52+C53</f>
        <v>7707</v>
      </c>
      <c r="D55" s="69"/>
      <c r="E55" s="79">
        <f>E50+E52+E53</f>
        <v>16896</v>
      </c>
      <c r="F55" s="15"/>
      <c r="G55" s="15"/>
      <c r="H55" s="15"/>
    </row>
    <row r="56" spans="1:9" s="17" customFormat="1" ht="5.0999999999999996" customHeight="1" thickTop="1" x14ac:dyDescent="0.15">
      <c r="B56" s="16"/>
      <c r="D56" s="16"/>
    </row>
    <row r="58" spans="1:9" x14ac:dyDescent="0.25">
      <c r="A58" s="58"/>
      <c r="C58" s="80"/>
    </row>
  </sheetData>
  <mergeCells count="2">
    <mergeCell ref="A1:E1"/>
    <mergeCell ref="C4:E4"/>
  </mergeCells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3AEE-6E27-482B-AF5F-46607B9C7B04}">
  <dimension ref="A1:L56"/>
  <sheetViews>
    <sheetView zoomScaleNormal="100" workbookViewId="0">
      <selection activeCell="A58" sqref="A58"/>
    </sheetView>
  </sheetViews>
  <sheetFormatPr defaultColWidth="9.140625" defaultRowHeight="13.5" x14ac:dyDescent="0.25"/>
  <cols>
    <col min="1" max="1" width="60.85546875" style="4" customWidth="1"/>
    <col min="2" max="2" width="1.42578125" style="10" customWidth="1"/>
    <col min="3" max="3" width="15.140625" style="4" customWidth="1"/>
    <col min="4" max="4" width="1.42578125" style="10" customWidth="1"/>
    <col min="5" max="5" width="14.42578125" style="4" customWidth="1"/>
    <col min="6" max="6" width="1.42578125" style="10" customWidth="1"/>
    <col min="7" max="7" width="13.42578125" style="4" customWidth="1"/>
    <col min="8" max="8" width="1.42578125" style="10" customWidth="1"/>
    <col min="9" max="9" width="13.42578125" style="4" customWidth="1"/>
    <col min="10" max="10" width="1.42578125" style="4" customWidth="1"/>
    <col min="11" max="11" width="9.140625" style="15"/>
    <col min="12" max="16384" width="9.140625" style="4"/>
  </cols>
  <sheetData>
    <row r="1" spans="1:12" ht="19.5" x14ac:dyDescent="0.25">
      <c r="A1" s="59" t="s">
        <v>58</v>
      </c>
      <c r="B1" s="59"/>
      <c r="C1" s="60"/>
      <c r="D1" s="60"/>
      <c r="E1" s="60"/>
      <c r="F1" s="60"/>
      <c r="G1" s="60"/>
      <c r="H1" s="60"/>
      <c r="I1" s="60"/>
    </row>
    <row r="2" spans="1:12" x14ac:dyDescent="0.25">
      <c r="A2" s="7" t="s">
        <v>1</v>
      </c>
      <c r="B2" s="8"/>
      <c r="C2" s="9"/>
      <c r="E2" s="9"/>
      <c r="G2" s="9"/>
      <c r="I2" s="9"/>
    </row>
    <row r="3" spans="1:12" s="17" customFormat="1" ht="11.25" x14ac:dyDescent="0.2">
      <c r="A3" s="81"/>
      <c r="B3" s="82"/>
      <c r="C3" s="83"/>
      <c r="D3" s="16"/>
      <c r="E3" s="83"/>
      <c r="F3" s="16"/>
      <c r="G3" s="83"/>
      <c r="H3" s="16"/>
      <c r="I3" s="83"/>
      <c r="K3" s="15"/>
    </row>
    <row r="4" spans="1:12" ht="13.9" customHeight="1" x14ac:dyDescent="0.25">
      <c r="A4" s="84"/>
      <c r="B4" s="85"/>
      <c r="C4" s="86" t="s">
        <v>130</v>
      </c>
      <c r="D4" s="86"/>
      <c r="E4" s="86"/>
      <c r="F4" s="87"/>
      <c r="G4" s="86" t="s">
        <v>131</v>
      </c>
      <c r="H4" s="86"/>
      <c r="I4" s="86"/>
      <c r="J4" s="15"/>
    </row>
    <row r="5" spans="1:12" ht="51.75" x14ac:dyDescent="0.25">
      <c r="A5" s="88" t="s">
        <v>27</v>
      </c>
      <c r="B5" s="85"/>
      <c r="C5" s="89" t="s">
        <v>59</v>
      </c>
      <c r="D5" s="87"/>
      <c r="E5" s="89" t="s">
        <v>60</v>
      </c>
      <c r="F5" s="87"/>
      <c r="G5" s="89" t="s">
        <v>59</v>
      </c>
      <c r="H5" s="87"/>
      <c r="I5" s="89" t="s">
        <v>60</v>
      </c>
      <c r="J5" s="15"/>
    </row>
    <row r="6" spans="1:12" x14ac:dyDescent="0.25">
      <c r="A6" s="90" t="str">
        <f>SP_IncStmt_Det!A6</f>
        <v>REVENUES</v>
      </c>
      <c r="B6" s="91"/>
      <c r="C6" s="92"/>
      <c r="D6" s="93"/>
      <c r="E6" s="92"/>
      <c r="F6" s="94"/>
      <c r="G6" s="92"/>
      <c r="H6" s="93"/>
      <c r="I6" s="92"/>
      <c r="J6" s="15"/>
    </row>
    <row r="7" spans="1:12" x14ac:dyDescent="0.25">
      <c r="A7" s="95" t="str">
        <f>SP_IncStmt_Det!A7</f>
        <v>Minimum rents</v>
      </c>
      <c r="B7" s="91"/>
      <c r="C7" s="96">
        <v>-27551</v>
      </c>
      <c r="D7" s="97"/>
      <c r="E7" s="96">
        <v>11242</v>
      </c>
      <c r="F7" s="98"/>
      <c r="G7" s="96">
        <v>-116364</v>
      </c>
      <c r="H7" s="97"/>
      <c r="I7" s="96">
        <v>46077</v>
      </c>
      <c r="J7" s="15"/>
    </row>
    <row r="8" spans="1:12" x14ac:dyDescent="0.25">
      <c r="A8" s="95" t="str">
        <f>SP_IncStmt_Det!A8</f>
        <v>Expense reimbursements - CAM</v>
      </c>
      <c r="B8" s="91"/>
      <c r="C8" s="100">
        <v>-5161</v>
      </c>
      <c r="D8" s="97"/>
      <c r="E8" s="100">
        <v>2114</v>
      </c>
      <c r="F8" s="98"/>
      <c r="G8" s="100">
        <v>-19514</v>
      </c>
      <c r="H8" s="97"/>
      <c r="I8" s="100">
        <v>7610</v>
      </c>
      <c r="J8" s="15"/>
    </row>
    <row r="9" spans="1:12" x14ac:dyDescent="0.25">
      <c r="A9" s="95" t="str">
        <f>SP_IncStmt_Det!A9</f>
        <v>Expense reimbursements - Taxes</v>
      </c>
      <c r="B9" s="91"/>
      <c r="C9" s="100">
        <v>-4222</v>
      </c>
      <c r="D9" s="97"/>
      <c r="E9" s="100">
        <v>1963</v>
      </c>
      <c r="F9" s="98"/>
      <c r="G9" s="100">
        <v>-15026</v>
      </c>
      <c r="H9" s="97"/>
      <c r="I9" s="100">
        <v>7338</v>
      </c>
      <c r="J9" s="15"/>
    </row>
    <row r="10" spans="1:12" x14ac:dyDescent="0.25">
      <c r="A10" s="95" t="str">
        <f>SP_IncStmt_Det!A10</f>
        <v>Percentage rent and other property income</v>
      </c>
      <c r="B10" s="91"/>
      <c r="C10" s="100">
        <v>-475</v>
      </c>
      <c r="D10" s="97"/>
      <c r="E10" s="100">
        <v>205</v>
      </c>
      <c r="F10" s="98"/>
      <c r="G10" s="100">
        <v>-1951</v>
      </c>
      <c r="H10" s="97"/>
      <c r="I10" s="100">
        <v>853</v>
      </c>
      <c r="J10" s="15"/>
    </row>
    <row r="11" spans="1:12" x14ac:dyDescent="0.25">
      <c r="A11" s="90" t="str">
        <f>SP_IncStmt_Det!A11</f>
        <v>Total Revenues</v>
      </c>
      <c r="B11" s="91"/>
      <c r="C11" s="101">
        <f>SUM(C7:C10)</f>
        <v>-37409</v>
      </c>
      <c r="D11" s="102"/>
      <c r="E11" s="101">
        <f>SUM(E7:E10)</f>
        <v>15524</v>
      </c>
      <c r="F11" s="103"/>
      <c r="G11" s="101">
        <f>SUM(G7:G10)</f>
        <v>-152855</v>
      </c>
      <c r="H11" s="102"/>
      <c r="I11" s="101">
        <f>SUM(I7:I10)</f>
        <v>61878</v>
      </c>
      <c r="J11" s="15"/>
      <c r="L11" s="44"/>
    </row>
    <row r="12" spans="1:12" s="55" customFormat="1" ht="11.25" x14ac:dyDescent="0.2">
      <c r="A12" s="61"/>
      <c r="B12" s="62"/>
      <c r="C12" s="70"/>
      <c r="D12" s="71"/>
      <c r="E12" s="70"/>
      <c r="F12" s="104"/>
      <c r="G12" s="70"/>
      <c r="H12" s="71"/>
      <c r="I12" s="70"/>
      <c r="K12" s="15"/>
    </row>
    <row r="13" spans="1:12" x14ac:dyDescent="0.25">
      <c r="A13" s="90" t="str">
        <f>SP_IncStmt_Det!A13</f>
        <v>EXPENSES</v>
      </c>
      <c r="B13" s="91"/>
      <c r="C13" s="100"/>
      <c r="D13" s="97"/>
      <c r="E13" s="100"/>
      <c r="F13" s="98"/>
      <c r="G13" s="100"/>
      <c r="H13" s="97"/>
      <c r="I13" s="100"/>
      <c r="J13" s="15"/>
    </row>
    <row r="14" spans="1:12" x14ac:dyDescent="0.25">
      <c r="A14" s="95" t="str">
        <f>SP_IncStmt_Det!A14</f>
        <v>Property operating - CAM</v>
      </c>
      <c r="B14" s="91"/>
      <c r="C14" s="100">
        <v>-6240</v>
      </c>
      <c r="D14" s="97"/>
      <c r="E14" s="100">
        <v>1931</v>
      </c>
      <c r="F14" s="98"/>
      <c r="G14" s="100">
        <v>-24550</v>
      </c>
      <c r="H14" s="97"/>
      <c r="I14" s="100">
        <v>8226</v>
      </c>
      <c r="J14" s="15"/>
    </row>
    <row r="15" spans="1:12" x14ac:dyDescent="0.25">
      <c r="A15" s="95" t="str">
        <f>SP_IncStmt_Det!A15</f>
        <v>Real estate taxes</v>
      </c>
      <c r="B15" s="91"/>
      <c r="C15" s="100">
        <v>-4973</v>
      </c>
      <c r="D15" s="97"/>
      <c r="E15" s="100">
        <v>-110</v>
      </c>
      <c r="F15" s="98"/>
      <c r="G15" s="100">
        <v>-19332</v>
      </c>
      <c r="H15" s="97"/>
      <c r="I15" s="100">
        <v>8384</v>
      </c>
      <c r="J15" s="15"/>
    </row>
    <row r="16" spans="1:12" x14ac:dyDescent="0.25">
      <c r="A16" s="95" t="str">
        <f>SP_IncStmt_Det!A16</f>
        <v>Asset and property management expense</v>
      </c>
      <c r="B16" s="91"/>
      <c r="C16" s="100">
        <v>-1366</v>
      </c>
      <c r="D16" s="97"/>
      <c r="E16" s="100">
        <v>1142</v>
      </c>
      <c r="F16" s="98"/>
      <c r="G16" s="100">
        <v>-5254</v>
      </c>
      <c r="H16" s="97"/>
      <c r="I16" s="100">
        <v>3277</v>
      </c>
      <c r="J16" s="15"/>
    </row>
    <row r="17" spans="1:11" x14ac:dyDescent="0.25">
      <c r="A17" s="90" t="str">
        <f>SP_IncStmt_Det!A17</f>
        <v>Total Expenses</v>
      </c>
      <c r="B17" s="91"/>
      <c r="C17" s="101">
        <f>SUM(C14:C16)</f>
        <v>-12579</v>
      </c>
      <c r="D17" s="102"/>
      <c r="E17" s="101">
        <f>SUM(E14:E16)</f>
        <v>2963</v>
      </c>
      <c r="F17" s="103"/>
      <c r="G17" s="101">
        <f>SUM(G14:G16)</f>
        <v>-49136</v>
      </c>
      <c r="H17" s="102"/>
      <c r="I17" s="101">
        <f>SUM(I14:I16)</f>
        <v>19887</v>
      </c>
      <c r="J17" s="15"/>
    </row>
    <row r="18" spans="1:11" s="55" customFormat="1" ht="6.6" customHeight="1" x14ac:dyDescent="0.2">
      <c r="A18" s="105"/>
      <c r="B18" s="106"/>
      <c r="C18" s="107"/>
      <c r="D18" s="78"/>
      <c r="E18" s="107"/>
      <c r="F18" s="108"/>
      <c r="G18" s="107"/>
      <c r="H18" s="78"/>
      <c r="I18" s="107"/>
      <c r="K18" s="15"/>
    </row>
    <row r="19" spans="1:11" x14ac:dyDescent="0.25">
      <c r="A19" s="90" t="str">
        <f>SP_IncStmt_Det!A19</f>
        <v>NET OPERATING INCOME - PROPERTIES</v>
      </c>
      <c r="B19" s="91"/>
      <c r="C19" s="109">
        <f>C11-C17</f>
        <v>-24830</v>
      </c>
      <c r="D19" s="102"/>
      <c r="E19" s="109">
        <f>E11-E17</f>
        <v>12561</v>
      </c>
      <c r="F19" s="103"/>
      <c r="G19" s="109">
        <f>G11-G17</f>
        <v>-103719</v>
      </c>
      <c r="H19" s="102"/>
      <c r="I19" s="109">
        <f>I11-I17</f>
        <v>41991</v>
      </c>
      <c r="J19" s="15"/>
    </row>
    <row r="20" spans="1:11" s="17" customFormat="1" ht="3" customHeight="1" x14ac:dyDescent="0.2">
      <c r="A20" s="11"/>
      <c r="B20" s="12"/>
      <c r="C20" s="67"/>
      <c r="D20" s="66"/>
      <c r="E20" s="67"/>
      <c r="F20" s="110"/>
      <c r="G20" s="67"/>
      <c r="H20" s="66"/>
      <c r="I20" s="67"/>
      <c r="K20" s="15"/>
    </row>
    <row r="21" spans="1:11" x14ac:dyDescent="0.25">
      <c r="A21" s="90" t="str">
        <f>SP_IncStmt_Det!A21</f>
        <v>OTHER INCOME (EXPENSE)</v>
      </c>
      <c r="B21" s="91"/>
      <c r="C21" s="100"/>
      <c r="D21" s="97"/>
      <c r="E21" s="100"/>
      <c r="F21" s="98"/>
      <c r="G21" s="100"/>
      <c r="H21" s="97"/>
      <c r="I21" s="100"/>
      <c r="J21" s="15"/>
    </row>
    <row r="22" spans="1:11" x14ac:dyDescent="0.25">
      <c r="A22" s="95" t="str">
        <f>SP_IncStmt_Det!A22</f>
        <v xml:space="preserve">Interest income </v>
      </c>
      <c r="B22" s="91"/>
      <c r="C22" s="111">
        <v>-143</v>
      </c>
      <c r="D22" s="97"/>
      <c r="E22" s="111">
        <v>125</v>
      </c>
      <c r="F22" s="98"/>
      <c r="G22" s="111">
        <v>-523</v>
      </c>
      <c r="H22" s="97"/>
      <c r="I22" s="111">
        <v>228</v>
      </c>
      <c r="J22" s="15"/>
    </row>
    <row r="23" spans="1:11" x14ac:dyDescent="0.25">
      <c r="A23" s="95" t="str">
        <f>SP_IncStmt_Det!A23</f>
        <v xml:space="preserve">Straight-line rent income </v>
      </c>
      <c r="B23" s="91"/>
      <c r="C23" s="100">
        <v>-144</v>
      </c>
      <c r="D23" s="97"/>
      <c r="E23" s="100">
        <v>70</v>
      </c>
      <c r="F23" s="98"/>
      <c r="G23" s="100">
        <v>-1276</v>
      </c>
      <c r="H23" s="97"/>
      <c r="I23" s="100">
        <v>793</v>
      </c>
      <c r="J23" s="15"/>
    </row>
    <row r="24" spans="1:11" x14ac:dyDescent="0.25">
      <c r="A24" s="95" t="s">
        <v>61</v>
      </c>
      <c r="B24" s="91"/>
      <c r="C24" s="100">
        <v>-684</v>
      </c>
      <c r="D24" s="97"/>
      <c r="E24" s="100">
        <v>534</v>
      </c>
      <c r="F24" s="98"/>
      <c r="G24" s="100">
        <v>-2871</v>
      </c>
      <c r="H24" s="97"/>
      <c r="I24" s="100">
        <v>2598</v>
      </c>
      <c r="J24" s="15"/>
    </row>
    <row r="25" spans="1:11" x14ac:dyDescent="0.25">
      <c r="A25" s="95" t="s">
        <v>62</v>
      </c>
      <c r="B25" s="91"/>
      <c r="C25" s="100">
        <v>13219</v>
      </c>
      <c r="D25" s="97"/>
      <c r="E25" s="100">
        <v>-4690</v>
      </c>
      <c r="F25" s="98"/>
      <c r="G25" s="100">
        <v>56026</v>
      </c>
      <c r="H25" s="97"/>
      <c r="I25" s="100">
        <v>-19814</v>
      </c>
      <c r="J25" s="15"/>
    </row>
    <row r="26" spans="1:11" x14ac:dyDescent="0.25">
      <c r="A26" s="95" t="s">
        <v>63</v>
      </c>
      <c r="B26" s="91"/>
      <c r="C26" s="100">
        <v>-261</v>
      </c>
      <c r="D26" s="97"/>
      <c r="E26" s="111">
        <v>-1</v>
      </c>
      <c r="F26" s="98"/>
      <c r="G26" s="100">
        <v>49</v>
      </c>
      <c r="H26" s="97"/>
      <c r="I26" s="111">
        <v>204</v>
      </c>
      <c r="J26" s="15"/>
    </row>
    <row r="27" spans="1:11" x14ac:dyDescent="0.25">
      <c r="A27" s="95" t="str">
        <f>SP_IncStmt_Det!A27</f>
        <v xml:space="preserve">Impairment charges </v>
      </c>
      <c r="B27" s="91"/>
      <c r="C27" s="111">
        <v>0</v>
      </c>
      <c r="D27" s="97"/>
      <c r="E27" s="111">
        <v>0</v>
      </c>
      <c r="F27" s="98"/>
      <c r="G27" s="111">
        <v>30770</v>
      </c>
      <c r="H27" s="97"/>
      <c r="I27" s="111">
        <v>-3132</v>
      </c>
      <c r="J27" s="15"/>
    </row>
    <row r="28" spans="1:11" x14ac:dyDescent="0.25">
      <c r="A28" s="90" t="str">
        <f>SP_IncStmt_Det!A28</f>
        <v>REIT PORTFOLIO AND INVESTMENT MANAGEMENT INCOME</v>
      </c>
      <c r="B28" s="91"/>
      <c r="C28" s="101">
        <f>C19+SUM(C22:C27)</f>
        <v>-12843</v>
      </c>
      <c r="D28" s="102"/>
      <c r="E28" s="101">
        <f>E19+SUM(E22:E27)</f>
        <v>8599</v>
      </c>
      <c r="F28" s="103"/>
      <c r="G28" s="101">
        <f>G19+SUM(G22:G27)</f>
        <v>-21544</v>
      </c>
      <c r="H28" s="102"/>
      <c r="I28" s="101">
        <f>I19+SUM(I22:I27)</f>
        <v>22868</v>
      </c>
      <c r="J28" s="15"/>
    </row>
    <row r="29" spans="1:11" s="55" customFormat="1" ht="11.25" x14ac:dyDescent="0.2">
      <c r="A29" s="61"/>
      <c r="B29" s="62"/>
      <c r="C29" s="70"/>
      <c r="D29" s="71"/>
      <c r="E29" s="70"/>
      <c r="F29" s="104"/>
      <c r="G29" s="70"/>
      <c r="H29" s="71"/>
      <c r="I29" s="70"/>
      <c r="K29" s="15"/>
    </row>
    <row r="30" spans="1:11" x14ac:dyDescent="0.25">
      <c r="A30" s="90" t="s">
        <v>64</v>
      </c>
      <c r="B30" s="91"/>
      <c r="C30" s="100"/>
      <c r="D30" s="97"/>
      <c r="E30" s="100"/>
      <c r="F30" s="98"/>
      <c r="G30" s="100"/>
      <c r="H30" s="97"/>
      <c r="I30" s="100"/>
      <c r="J30" s="15"/>
    </row>
    <row r="31" spans="1:11" ht="12" customHeight="1" x14ac:dyDescent="0.25">
      <c r="A31" s="95" t="str">
        <f>SP_IncStmt_Det!A31</f>
        <v>Asset and property management fees</v>
      </c>
      <c r="B31" s="91"/>
      <c r="C31" s="100">
        <v>2548</v>
      </c>
      <c r="D31" s="97"/>
      <c r="E31" s="100">
        <v>143</v>
      </c>
      <c r="F31" s="98"/>
      <c r="G31" s="100">
        <v>10392</v>
      </c>
      <c r="H31" s="97"/>
      <c r="I31" s="100">
        <v>427</v>
      </c>
      <c r="J31" s="15"/>
    </row>
    <row r="32" spans="1:11" x14ac:dyDescent="0.25">
      <c r="A32" s="95" t="str">
        <f>SP_IncStmt_Det!A32</f>
        <v>Investment management fees</v>
      </c>
      <c r="B32" s="91"/>
      <c r="C32" s="100">
        <v>953</v>
      </c>
      <c r="D32" s="97"/>
      <c r="E32" s="100">
        <v>55</v>
      </c>
      <c r="F32" s="98"/>
      <c r="G32" s="100">
        <v>6098</v>
      </c>
      <c r="H32" s="97"/>
      <c r="I32" s="100">
        <v>342</v>
      </c>
      <c r="J32" s="15"/>
    </row>
    <row r="33" spans="1:12" x14ac:dyDescent="0.25">
      <c r="A33" s="90" t="str">
        <f>SP_IncStmt_Det!A33</f>
        <v>Total Investment Management Fee Income</v>
      </c>
      <c r="B33" s="91"/>
      <c r="C33" s="101">
        <f>SUM(C31:C32)</f>
        <v>3501</v>
      </c>
      <c r="D33" s="102"/>
      <c r="E33" s="101">
        <f>SUM(E31:E32)</f>
        <v>198</v>
      </c>
      <c r="F33" s="103"/>
      <c r="G33" s="101">
        <f>SUM(G31:G32)</f>
        <v>16490</v>
      </c>
      <c r="H33" s="102"/>
      <c r="I33" s="101">
        <f>SUM(I31:I32)</f>
        <v>769</v>
      </c>
      <c r="J33" s="15"/>
    </row>
    <row r="34" spans="1:12" s="55" customFormat="1" ht="11.25" x14ac:dyDescent="0.2">
      <c r="A34" s="61"/>
      <c r="B34" s="62"/>
      <c r="C34" s="70"/>
      <c r="D34" s="71"/>
      <c r="E34" s="70"/>
      <c r="F34" s="104"/>
      <c r="G34" s="70"/>
      <c r="H34" s="71"/>
      <c r="I34" s="70"/>
      <c r="K34" s="15"/>
    </row>
    <row r="35" spans="1:12" x14ac:dyDescent="0.25">
      <c r="A35" s="95" t="str">
        <f>SP_IncStmt_Det!A35</f>
        <v>Transactional and other expenses</v>
      </c>
      <c r="B35" s="91"/>
      <c r="C35" s="111">
        <v>0</v>
      </c>
      <c r="D35" s="97"/>
      <c r="E35" s="111">
        <v>0</v>
      </c>
      <c r="F35" s="98"/>
      <c r="G35" s="111">
        <v>0</v>
      </c>
      <c r="H35" s="97"/>
      <c r="I35" s="111">
        <v>0</v>
      </c>
      <c r="J35" s="15"/>
      <c r="L35" s="75"/>
    </row>
    <row r="36" spans="1:12" ht="19.5" x14ac:dyDescent="0.25">
      <c r="A36" s="90" t="str">
        <f>SP_IncStmt_Det!A36</f>
        <v xml:space="preserve">Total Investment Management Fee Income and Other Transactional Expenses </v>
      </c>
      <c r="B36" s="91"/>
      <c r="C36" s="112">
        <f>+C33+C35</f>
        <v>3501</v>
      </c>
      <c r="D36" s="102"/>
      <c r="E36" s="112">
        <f>+E33+E35</f>
        <v>198</v>
      </c>
      <c r="F36" s="103"/>
      <c r="G36" s="112">
        <f>+G33+G35</f>
        <v>16490</v>
      </c>
      <c r="H36" s="102"/>
      <c r="I36" s="112">
        <f>+I33+I35</f>
        <v>769</v>
      </c>
      <c r="J36" s="15"/>
      <c r="L36" s="75"/>
    </row>
    <row r="37" spans="1:12" s="55" customFormat="1" ht="11.25" x14ac:dyDescent="0.2">
      <c r="A37" s="61"/>
      <c r="B37" s="62"/>
      <c r="C37" s="70"/>
      <c r="D37" s="71"/>
      <c r="E37" s="70"/>
      <c r="F37" s="104"/>
      <c r="G37" s="70"/>
      <c r="H37" s="71"/>
      <c r="I37" s="70"/>
      <c r="K37" s="15"/>
    </row>
    <row r="38" spans="1:12" s="17" customFormat="1" ht="12.75" customHeight="1" x14ac:dyDescent="0.2">
      <c r="A38" s="113" t="str">
        <f>+SP_IncStmt_Det!A38</f>
        <v xml:space="preserve">Realized gains on marketable securities and promote, net  </v>
      </c>
      <c r="B38" s="91"/>
      <c r="C38" s="111">
        <v>0</v>
      </c>
      <c r="D38" s="97"/>
      <c r="E38" s="111">
        <v>0</v>
      </c>
      <c r="F38" s="98"/>
      <c r="G38" s="111">
        <v>495</v>
      </c>
      <c r="H38" s="97"/>
      <c r="I38" s="111">
        <v>0</v>
      </c>
      <c r="K38" s="15"/>
    </row>
    <row r="39" spans="1:12" x14ac:dyDescent="0.25">
      <c r="A39" s="113" t="str">
        <f>+SP_IncStmt_Det!A39</f>
        <v>Less: previously recognized unrealized gains on marketable securities sold</v>
      </c>
      <c r="B39" s="114"/>
      <c r="C39" s="111">
        <v>0</v>
      </c>
      <c r="D39" s="97"/>
      <c r="E39" s="111">
        <v>0</v>
      </c>
      <c r="F39" s="98"/>
      <c r="G39" s="111">
        <v>0</v>
      </c>
      <c r="H39" s="97"/>
      <c r="I39" s="111">
        <v>0</v>
      </c>
      <c r="J39" s="15"/>
    </row>
    <row r="40" spans="1:12" x14ac:dyDescent="0.25">
      <c r="A40" s="113" t="s">
        <v>49</v>
      </c>
      <c r="B40" s="91"/>
      <c r="C40" s="111">
        <v>0</v>
      </c>
      <c r="D40" s="97"/>
      <c r="E40" s="111">
        <v>0</v>
      </c>
      <c r="F40" s="98"/>
      <c r="G40" s="111">
        <v>0</v>
      </c>
      <c r="H40" s="97"/>
      <c r="I40" s="111">
        <v>0</v>
      </c>
      <c r="J40" s="15"/>
    </row>
    <row r="41" spans="1:12" x14ac:dyDescent="0.25">
      <c r="A41" s="95" t="s">
        <v>144</v>
      </c>
      <c r="B41" s="91"/>
      <c r="C41" s="111">
        <v>20</v>
      </c>
      <c r="D41" s="97"/>
      <c r="E41" s="100">
        <v>-1</v>
      </c>
      <c r="F41" s="98"/>
      <c r="G41" s="100">
        <v>170</v>
      </c>
      <c r="H41" s="97"/>
      <c r="I41" s="100">
        <v>-40</v>
      </c>
      <c r="J41" s="15"/>
    </row>
    <row r="42" spans="1:12" x14ac:dyDescent="0.25">
      <c r="A42" s="90" t="str">
        <f>SP_IncStmt_Det!A42</f>
        <v>Total Fee and Other Income</v>
      </c>
      <c r="B42" s="91"/>
      <c r="C42" s="101">
        <f>SUM(C36:C41)</f>
        <v>3521</v>
      </c>
      <c r="D42" s="102"/>
      <c r="E42" s="101">
        <f>SUM(E36:E41)</f>
        <v>197</v>
      </c>
      <c r="F42" s="103"/>
      <c r="G42" s="101">
        <f>SUM(G36:G41)</f>
        <v>17155</v>
      </c>
      <c r="H42" s="102"/>
      <c r="I42" s="101">
        <f>SUM(I36:I41)</f>
        <v>729</v>
      </c>
      <c r="J42" s="15"/>
    </row>
    <row r="43" spans="1:12" s="55" customFormat="1" ht="11.25" x14ac:dyDescent="0.2">
      <c r="A43" s="61"/>
      <c r="B43" s="62"/>
      <c r="C43" s="77"/>
      <c r="D43" s="78"/>
      <c r="E43" s="77"/>
      <c r="F43" s="108"/>
      <c r="G43" s="77"/>
      <c r="H43" s="78"/>
      <c r="I43" s="77"/>
      <c r="K43" s="15"/>
    </row>
    <row r="44" spans="1:12" x14ac:dyDescent="0.25">
      <c r="A44" s="90" t="str">
        <f>SP_IncStmt_Det!$A$44</f>
        <v>Administrative and Other Expenses (Adjusted)</v>
      </c>
      <c r="B44" s="91"/>
      <c r="C44" s="109">
        <v>891</v>
      </c>
      <c r="D44" s="102"/>
      <c r="E44" s="109">
        <v>-212</v>
      </c>
      <c r="F44" s="103"/>
      <c r="G44" s="109">
        <v>3109</v>
      </c>
      <c r="H44" s="102"/>
      <c r="I44" s="109">
        <v>-1179</v>
      </c>
      <c r="J44" s="15"/>
    </row>
    <row r="45" spans="1:12" s="55" customFormat="1" ht="11.25" x14ac:dyDescent="0.2">
      <c r="A45" s="105"/>
      <c r="B45" s="106"/>
      <c r="C45" s="77"/>
      <c r="D45" s="78"/>
      <c r="E45" s="77"/>
      <c r="F45" s="108"/>
      <c r="G45" s="77"/>
      <c r="H45" s="78"/>
      <c r="I45" s="77"/>
      <c r="K45" s="15"/>
    </row>
    <row r="46" spans="1:12" x14ac:dyDescent="0.25">
      <c r="A46" s="95" t="str">
        <f>SP_IncStmt_Det!A46</f>
        <v>Depreciation and amortization</v>
      </c>
      <c r="B46" s="91"/>
      <c r="C46" s="100">
        <v>12928</v>
      </c>
      <c r="D46" s="97"/>
      <c r="E46" s="100">
        <v>-6699</v>
      </c>
      <c r="F46" s="98"/>
      <c r="G46" s="100">
        <v>57936</v>
      </c>
      <c r="H46" s="97"/>
      <c r="I46" s="100">
        <v>-29194</v>
      </c>
      <c r="J46" s="15"/>
    </row>
    <row r="47" spans="1:12" x14ac:dyDescent="0.25">
      <c r="A47" s="95" t="str">
        <f>SP_IncStmt_Det!A47</f>
        <v>Non-real estate depreciation and amortization</v>
      </c>
      <c r="B47" s="91"/>
      <c r="C47" s="111">
        <v>0</v>
      </c>
      <c r="D47" s="97"/>
      <c r="E47" s="111">
        <v>0</v>
      </c>
      <c r="F47" s="98"/>
      <c r="G47" s="111">
        <v>0</v>
      </c>
      <c r="H47" s="97"/>
      <c r="I47" s="111">
        <v>0</v>
      </c>
      <c r="J47" s="15"/>
    </row>
    <row r="48" spans="1:12" x14ac:dyDescent="0.25">
      <c r="A48" s="95" t="str">
        <f>SP_IncStmt_Det!A48</f>
        <v>Loss on change in control</v>
      </c>
      <c r="B48" s="91"/>
      <c r="C48" s="111">
        <v>0</v>
      </c>
      <c r="D48" s="97"/>
      <c r="E48" s="111">
        <v>0</v>
      </c>
      <c r="F48" s="98"/>
      <c r="G48" s="111">
        <v>0</v>
      </c>
      <c r="H48" s="97"/>
      <c r="I48" s="111">
        <v>0</v>
      </c>
      <c r="J48" s="15"/>
    </row>
    <row r="49" spans="1:12" x14ac:dyDescent="0.25">
      <c r="A49" s="113" t="s">
        <v>65</v>
      </c>
      <c r="B49" s="91"/>
      <c r="C49" s="115">
        <v>0</v>
      </c>
      <c r="D49" s="97"/>
      <c r="E49" s="115">
        <v>0</v>
      </c>
      <c r="F49" s="98"/>
      <c r="G49" s="116">
        <v>1036</v>
      </c>
      <c r="H49" s="97"/>
      <c r="I49" s="115">
        <v>-937</v>
      </c>
      <c r="J49" s="15"/>
      <c r="L49" s="44"/>
    </row>
    <row r="50" spans="1:12" x14ac:dyDescent="0.25">
      <c r="A50" s="90" t="s">
        <v>54</v>
      </c>
      <c r="B50" s="91"/>
      <c r="C50" s="109">
        <f>C28+C42+C44+C46+C47+C48+C49</f>
        <v>4497</v>
      </c>
      <c r="D50" s="102"/>
      <c r="E50" s="109">
        <f>E28+E42+E44+E46+E47+E48+E49</f>
        <v>1885</v>
      </c>
      <c r="F50" s="103"/>
      <c r="G50" s="109">
        <f>G28+G42+G44+G46+G47+G49</f>
        <v>57692</v>
      </c>
      <c r="H50" s="102"/>
      <c r="I50" s="109">
        <f>I28+I42+I44+I46+I47+I49</f>
        <v>-7713</v>
      </c>
      <c r="J50" s="15"/>
      <c r="K50" s="117"/>
      <c r="L50" s="44"/>
    </row>
    <row r="51" spans="1:12" s="55" customFormat="1" ht="11.25" x14ac:dyDescent="0.2">
      <c r="A51" s="61"/>
      <c r="B51" s="62"/>
      <c r="C51" s="70"/>
      <c r="D51" s="71"/>
      <c r="E51" s="70"/>
      <c r="F51" s="104"/>
      <c r="G51" s="70"/>
      <c r="H51" s="71"/>
      <c r="I51" s="70"/>
      <c r="K51" s="15"/>
    </row>
    <row r="52" spans="1:12" x14ac:dyDescent="0.25">
      <c r="A52" s="95" t="s">
        <v>142</v>
      </c>
      <c r="B52" s="91"/>
      <c r="C52" s="111">
        <v>0</v>
      </c>
      <c r="D52" s="97"/>
      <c r="E52" s="111">
        <v>0</v>
      </c>
      <c r="F52" s="98"/>
      <c r="G52" s="111">
        <v>0</v>
      </c>
      <c r="H52" s="97"/>
      <c r="I52" s="111">
        <v>0</v>
      </c>
      <c r="J52" s="15"/>
    </row>
    <row r="53" spans="1:12" x14ac:dyDescent="0.25">
      <c r="A53" s="95" t="s">
        <v>66</v>
      </c>
      <c r="B53" s="91"/>
      <c r="C53" s="100">
        <v>-333</v>
      </c>
      <c r="D53" s="97"/>
      <c r="E53" s="111">
        <v>0</v>
      </c>
      <c r="F53" s="98"/>
      <c r="G53" s="100">
        <v>-785</v>
      </c>
      <c r="H53" s="97"/>
      <c r="I53" s="111">
        <v>0</v>
      </c>
      <c r="J53" s="15"/>
    </row>
    <row r="54" spans="1:12" s="55" customFormat="1" ht="11.25" x14ac:dyDescent="0.2">
      <c r="A54" s="118"/>
      <c r="B54" s="119"/>
      <c r="C54" s="100"/>
      <c r="D54" s="97"/>
      <c r="E54" s="100"/>
      <c r="F54" s="98"/>
      <c r="G54" s="100"/>
      <c r="H54" s="97"/>
      <c r="I54" s="100"/>
      <c r="K54" s="15"/>
    </row>
    <row r="55" spans="1:12" ht="14.25" thickBot="1" x14ac:dyDescent="0.3">
      <c r="A55" s="90" t="s">
        <v>67</v>
      </c>
      <c r="B55" s="91"/>
      <c r="C55" s="120">
        <f>C50+C52+C53</f>
        <v>4164</v>
      </c>
      <c r="D55" s="102"/>
      <c r="E55" s="120">
        <f>E50+E52+E53</f>
        <v>1885</v>
      </c>
      <c r="F55" s="103"/>
      <c r="G55" s="120">
        <f>G50+G52+G53</f>
        <v>56907</v>
      </c>
      <c r="H55" s="102"/>
      <c r="I55" s="120">
        <f>I50+I52+I53</f>
        <v>-7713</v>
      </c>
      <c r="J55" s="15"/>
      <c r="K55" s="121"/>
      <c r="L55" s="99"/>
    </row>
    <row r="56" spans="1:12" s="55" customFormat="1" ht="5.0999999999999996" customHeight="1" thickTop="1" x14ac:dyDescent="0.2">
      <c r="B56" s="64"/>
      <c r="D56" s="64"/>
      <c r="F56" s="64"/>
      <c r="H56" s="64"/>
      <c r="K56" s="15"/>
    </row>
  </sheetData>
  <mergeCells count="3">
    <mergeCell ref="A1:I1"/>
    <mergeCell ref="C4:E4"/>
    <mergeCell ref="G4:I4"/>
  </mergeCells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F460-9159-41AC-AD52-52FB88E04CEF}">
  <dimension ref="A1:H50"/>
  <sheetViews>
    <sheetView zoomScale="85" zoomScaleNormal="85" workbookViewId="0">
      <selection activeCell="G57" sqref="G57"/>
    </sheetView>
  </sheetViews>
  <sheetFormatPr defaultColWidth="9.140625" defaultRowHeight="13.5" x14ac:dyDescent="0.25"/>
  <cols>
    <col min="1" max="1" width="60.85546875" style="123" customWidth="1"/>
    <col min="2" max="2" width="1.42578125" style="125" customWidth="1"/>
    <col min="3" max="3" width="23.140625" style="123" customWidth="1"/>
    <col min="4" max="4" width="4" style="125" customWidth="1"/>
    <col min="5" max="5" width="40.140625" style="126" customWidth="1"/>
    <col min="6" max="6" width="1.42578125" style="125" customWidth="1"/>
    <col min="7" max="7" width="12.85546875" style="123" customWidth="1"/>
    <col min="8" max="8" width="9.85546875" style="123" bestFit="1" customWidth="1"/>
    <col min="9" max="16384" width="9.140625" style="123"/>
  </cols>
  <sheetData>
    <row r="1" spans="1:7" ht="21.75" x14ac:dyDescent="0.25">
      <c r="A1" s="122" t="s">
        <v>68</v>
      </c>
      <c r="B1" s="122"/>
      <c r="C1" s="122"/>
      <c r="D1" s="122"/>
      <c r="E1" s="122"/>
      <c r="F1" s="122"/>
      <c r="G1" s="122"/>
    </row>
    <row r="2" spans="1:7" x14ac:dyDescent="0.25">
      <c r="A2" s="7" t="s">
        <v>1</v>
      </c>
      <c r="B2" s="7"/>
      <c r="C2" s="124"/>
      <c r="G2" s="124"/>
    </row>
    <row r="3" spans="1:7" ht="33.75" x14ac:dyDescent="0.25">
      <c r="A3" s="127" t="s">
        <v>69</v>
      </c>
      <c r="B3" s="128"/>
      <c r="C3" s="129" t="s">
        <v>70</v>
      </c>
      <c r="D3" s="130"/>
      <c r="E3" s="131" t="s">
        <v>71</v>
      </c>
      <c r="F3" s="131"/>
      <c r="G3" s="131"/>
    </row>
    <row r="4" spans="1:7" ht="11.45" customHeight="1" x14ac:dyDescent="0.25">
      <c r="A4" s="132" t="s">
        <v>72</v>
      </c>
      <c r="B4" s="31"/>
      <c r="C4" s="133"/>
      <c r="D4" s="134"/>
      <c r="E4" s="135"/>
      <c r="F4" s="134"/>
      <c r="G4" s="136"/>
    </row>
    <row r="5" spans="1:7" ht="11.45" customHeight="1" x14ac:dyDescent="0.25">
      <c r="A5" s="35" t="s">
        <v>133</v>
      </c>
      <c r="B5" s="31"/>
      <c r="C5" s="137">
        <v>3421366</v>
      </c>
      <c r="D5" s="138"/>
      <c r="E5" s="139" t="s">
        <v>73</v>
      </c>
      <c r="F5" s="140"/>
      <c r="G5" s="141">
        <v>167051</v>
      </c>
    </row>
    <row r="6" spans="1:7" ht="11.45" customHeight="1" x14ac:dyDescent="0.25">
      <c r="A6" s="35" t="s">
        <v>134</v>
      </c>
      <c r="B6" s="31"/>
      <c r="C6" s="142">
        <v>339414</v>
      </c>
      <c r="D6" s="138"/>
    </row>
    <row r="7" spans="1:7" ht="11.45" customHeight="1" x14ac:dyDescent="0.25">
      <c r="A7" s="35" t="s">
        <v>135</v>
      </c>
      <c r="B7" s="134"/>
      <c r="C7" s="142">
        <v>1147236</v>
      </c>
      <c r="D7" s="138"/>
      <c r="E7" s="139" t="s">
        <v>74</v>
      </c>
      <c r="F7" s="139"/>
      <c r="G7" s="139"/>
    </row>
    <row r="8" spans="1:7" ht="11.45" customHeight="1" x14ac:dyDescent="0.25">
      <c r="A8" s="35" t="s">
        <v>136</v>
      </c>
      <c r="B8" s="31"/>
      <c r="C8" s="142">
        <v>32969</v>
      </c>
      <c r="D8" s="138"/>
      <c r="E8" s="143" t="s">
        <v>76</v>
      </c>
      <c r="F8" s="144"/>
      <c r="G8" s="145">
        <v>44133</v>
      </c>
    </row>
    <row r="9" spans="1:7" x14ac:dyDescent="0.25">
      <c r="A9" s="35" t="s">
        <v>78</v>
      </c>
      <c r="B9" s="31"/>
      <c r="C9" s="142">
        <v>61366</v>
      </c>
      <c r="D9" s="138"/>
      <c r="E9" s="146" t="s">
        <v>79</v>
      </c>
      <c r="F9" s="140"/>
      <c r="G9" s="147">
        <v>8916</v>
      </c>
    </row>
    <row r="10" spans="1:7" ht="11.45" customHeight="1" x14ac:dyDescent="0.25">
      <c r="A10" s="11"/>
      <c r="B10" s="148"/>
      <c r="C10" s="149">
        <f>SUM(C5:C9)</f>
        <v>5002351</v>
      </c>
      <c r="D10" s="138"/>
      <c r="E10" s="146" t="s">
        <v>138</v>
      </c>
      <c r="F10" s="140"/>
      <c r="G10" s="147">
        <v>1768</v>
      </c>
    </row>
    <row r="11" spans="1:7" ht="11.45" customHeight="1" x14ac:dyDescent="0.25">
      <c r="A11" s="35" t="s">
        <v>137</v>
      </c>
      <c r="B11" s="31"/>
      <c r="C11" s="142">
        <v>-1018597</v>
      </c>
      <c r="D11" s="138"/>
      <c r="E11" s="146" t="s">
        <v>80</v>
      </c>
      <c r="F11" s="140"/>
      <c r="G11" s="147">
        <v>17327</v>
      </c>
    </row>
    <row r="12" spans="1:7" ht="11.45" customHeight="1" x14ac:dyDescent="0.25">
      <c r="A12" s="35" t="s">
        <v>129</v>
      </c>
      <c r="B12" s="31"/>
      <c r="C12" s="149">
        <f>SUM(C10:C11)</f>
        <v>3983754</v>
      </c>
      <c r="D12" s="138"/>
      <c r="E12" s="146" t="s">
        <v>81</v>
      </c>
      <c r="F12" s="140"/>
      <c r="G12" s="147">
        <v>6475</v>
      </c>
    </row>
    <row r="13" spans="1:7" ht="11.45" customHeight="1" x14ac:dyDescent="0.25">
      <c r="A13" s="35" t="s">
        <v>106</v>
      </c>
      <c r="B13" s="31"/>
      <c r="C13" s="142">
        <v>167051</v>
      </c>
      <c r="D13" s="138"/>
      <c r="E13" s="146" t="s">
        <v>139</v>
      </c>
      <c r="F13" s="140"/>
      <c r="G13" s="147">
        <v>1180</v>
      </c>
    </row>
    <row r="14" spans="1:7" ht="11.45" customHeight="1" x14ac:dyDescent="0.25">
      <c r="A14" s="35" t="s">
        <v>107</v>
      </c>
      <c r="B14" s="31"/>
      <c r="C14" s="149">
        <f>SUM(C12:C13)</f>
        <v>4150805</v>
      </c>
      <c r="D14" s="138"/>
      <c r="E14" s="146" t="s">
        <v>140</v>
      </c>
      <c r="F14" s="140"/>
      <c r="G14" s="147">
        <v>430</v>
      </c>
    </row>
    <row r="15" spans="1:7" x14ac:dyDescent="0.25">
      <c r="A15" s="31" t="s">
        <v>82</v>
      </c>
      <c r="B15" s="31"/>
      <c r="C15" s="142">
        <v>154892</v>
      </c>
      <c r="D15" s="138"/>
      <c r="E15" s="146" t="s">
        <v>83</v>
      </c>
      <c r="F15" s="140"/>
      <c r="G15" s="147">
        <v>5774</v>
      </c>
    </row>
    <row r="16" spans="1:7" ht="11.45" customHeight="1" x14ac:dyDescent="0.25">
      <c r="A16" s="31" t="s">
        <v>108</v>
      </c>
      <c r="B16" s="31"/>
      <c r="C16" s="142">
        <v>161955</v>
      </c>
      <c r="D16" s="138"/>
      <c r="E16" s="146" t="s">
        <v>84</v>
      </c>
      <c r="F16" s="134"/>
      <c r="G16" s="150">
        <v>9738</v>
      </c>
    </row>
    <row r="17" spans="1:8" ht="11.45" customHeight="1" thickBot="1" x14ac:dyDescent="0.3">
      <c r="A17" s="31" t="s">
        <v>85</v>
      </c>
      <c r="B17" s="31"/>
      <c r="C17" s="142">
        <v>128239</v>
      </c>
      <c r="D17" s="138"/>
      <c r="E17" s="146" t="s">
        <v>86</v>
      </c>
      <c r="F17" s="140"/>
      <c r="G17" s="151">
        <f>SUM(G8:G16)</f>
        <v>95741</v>
      </c>
    </row>
    <row r="18" spans="1:8" ht="11.45" customHeight="1" thickTop="1" x14ac:dyDescent="0.25">
      <c r="A18" s="31" t="s">
        <v>109</v>
      </c>
      <c r="B18" s="31"/>
      <c r="C18" s="142">
        <v>95741</v>
      </c>
      <c r="D18" s="138"/>
    </row>
    <row r="19" spans="1:8" ht="11.45" customHeight="1" x14ac:dyDescent="0.25">
      <c r="A19" s="31" t="s">
        <v>98</v>
      </c>
      <c r="B19" s="31"/>
      <c r="C19" s="142">
        <v>23594</v>
      </c>
      <c r="D19" s="138"/>
      <c r="E19" s="152" t="s">
        <v>87</v>
      </c>
      <c r="F19" s="152"/>
      <c r="G19" s="152"/>
    </row>
    <row r="20" spans="1:8" ht="11.45" customHeight="1" x14ac:dyDescent="0.25">
      <c r="A20" s="31" t="s">
        <v>110</v>
      </c>
      <c r="B20" s="31"/>
      <c r="C20" s="142">
        <v>38818</v>
      </c>
      <c r="D20" s="138"/>
      <c r="E20" s="153" t="s">
        <v>88</v>
      </c>
      <c r="F20" s="134"/>
      <c r="G20" s="154">
        <v>32112</v>
      </c>
    </row>
    <row r="21" spans="1:8" ht="11.45" customHeight="1" x14ac:dyDescent="0.25">
      <c r="A21" s="31" t="s">
        <v>111</v>
      </c>
      <c r="B21" s="31"/>
      <c r="C21" s="142">
        <v>18081</v>
      </c>
      <c r="D21" s="138"/>
      <c r="E21" s="153" t="s">
        <v>75</v>
      </c>
      <c r="F21" s="134"/>
      <c r="G21" s="147">
        <v>88139</v>
      </c>
    </row>
    <row r="22" spans="1:8" ht="11.45" customHeight="1" x14ac:dyDescent="0.25">
      <c r="A22" s="35" t="s">
        <v>132</v>
      </c>
      <c r="B22" s="31"/>
      <c r="C22" s="142">
        <v>45259</v>
      </c>
      <c r="D22" s="138"/>
      <c r="E22" s="153" t="s">
        <v>77</v>
      </c>
      <c r="F22" s="140"/>
      <c r="G22" s="147">
        <v>34102</v>
      </c>
    </row>
    <row r="23" spans="1:8" ht="11.45" customHeight="1" x14ac:dyDescent="0.25">
      <c r="A23" s="31" t="s">
        <v>112</v>
      </c>
      <c r="B23" s="31"/>
      <c r="C23" s="142">
        <v>19768</v>
      </c>
      <c r="D23" s="138"/>
      <c r="E23" s="155" t="s">
        <v>89</v>
      </c>
      <c r="F23" s="140"/>
      <c r="G23" s="156">
        <v>19939</v>
      </c>
    </row>
    <row r="24" spans="1:8" s="159" customFormat="1" ht="14.25" thickBot="1" x14ac:dyDescent="0.3">
      <c r="A24" s="31" t="s">
        <v>90</v>
      </c>
      <c r="B24" s="31"/>
      <c r="C24" s="158">
        <f>SUM(C14:C23)</f>
        <v>4837152</v>
      </c>
      <c r="D24" s="138"/>
      <c r="E24" s="153" t="s">
        <v>84</v>
      </c>
      <c r="F24" s="140"/>
      <c r="G24" s="156">
        <v>3196</v>
      </c>
      <c r="H24" s="123"/>
    </row>
    <row r="25" spans="1:8" ht="11.45" customHeight="1" thickTop="1" thickBot="1" x14ac:dyDescent="0.3">
      <c r="A25" s="11"/>
      <c r="B25" s="148"/>
      <c r="C25" s="142"/>
      <c r="D25" s="138"/>
      <c r="E25" s="153" t="s">
        <v>86</v>
      </c>
      <c r="F25" s="134"/>
      <c r="G25" s="151">
        <f>SUM(G20:G24)</f>
        <v>177488</v>
      </c>
    </row>
    <row r="26" spans="1:8" ht="11.45" customHeight="1" thickTop="1" x14ac:dyDescent="0.25">
      <c r="A26" s="42" t="s">
        <v>113</v>
      </c>
      <c r="B26" s="31"/>
      <c r="C26" s="142"/>
      <c r="D26" s="138"/>
      <c r="E26" s="135"/>
      <c r="F26" s="134"/>
      <c r="G26" s="160"/>
    </row>
    <row r="27" spans="1:8" ht="11.45" customHeight="1" x14ac:dyDescent="0.25">
      <c r="A27" s="35" t="s">
        <v>114</v>
      </c>
      <c r="B27" s="31"/>
      <c r="C27" s="137">
        <v>893944</v>
      </c>
      <c r="D27" s="138"/>
      <c r="E27" s="135"/>
      <c r="F27" s="134"/>
      <c r="G27" s="160"/>
    </row>
    <row r="28" spans="1:8" ht="11.45" customHeight="1" x14ac:dyDescent="0.25">
      <c r="A28" s="35" t="s">
        <v>115</v>
      </c>
      <c r="B28" s="31"/>
      <c r="C28" s="161">
        <v>879462</v>
      </c>
      <c r="D28" s="138"/>
    </row>
    <row r="29" spans="1:8" ht="11.45" customHeight="1" x14ac:dyDescent="0.25">
      <c r="A29" s="35" t="s">
        <v>116</v>
      </c>
      <c r="B29" s="31"/>
      <c r="C29" s="161">
        <v>89500</v>
      </c>
      <c r="D29" s="138"/>
    </row>
    <row r="30" spans="1:8" ht="11.45" customHeight="1" x14ac:dyDescent="0.25">
      <c r="A30" s="35" t="s">
        <v>117</v>
      </c>
      <c r="B30" s="31"/>
      <c r="C30" s="142">
        <v>177488</v>
      </c>
      <c r="D30" s="138"/>
    </row>
    <row r="31" spans="1:8" ht="11.45" customHeight="1" x14ac:dyDescent="0.25">
      <c r="A31" s="35" t="s">
        <v>118</v>
      </c>
      <c r="B31" s="31"/>
      <c r="C31" s="142">
        <v>25972</v>
      </c>
      <c r="D31" s="138"/>
    </row>
    <row r="32" spans="1:8" ht="11.45" customHeight="1" x14ac:dyDescent="0.25">
      <c r="A32" s="35" t="s">
        <v>119</v>
      </c>
      <c r="B32" s="31"/>
      <c r="C32" s="142">
        <v>28526</v>
      </c>
      <c r="D32" s="138"/>
    </row>
    <row r="33" spans="1:7" ht="11.45" customHeight="1" x14ac:dyDescent="0.25">
      <c r="A33" s="35" t="s">
        <v>85</v>
      </c>
      <c r="B33" s="31"/>
      <c r="C33" s="142">
        <v>95991</v>
      </c>
      <c r="D33" s="138"/>
    </row>
    <row r="34" spans="1:7" ht="11.45" customHeight="1" x14ac:dyDescent="0.25">
      <c r="A34" s="35" t="s">
        <v>120</v>
      </c>
      <c r="B34" s="31"/>
      <c r="C34" s="142">
        <v>16838</v>
      </c>
      <c r="D34" s="138"/>
    </row>
    <row r="35" spans="1:7" ht="11.45" customHeight="1" x14ac:dyDescent="0.25">
      <c r="A35" s="35" t="s">
        <v>91</v>
      </c>
      <c r="B35" s="31"/>
      <c r="C35" s="162">
        <v>2207721</v>
      </c>
      <c r="D35" s="138"/>
    </row>
    <row r="36" spans="1:7" ht="11.45" customHeight="1" x14ac:dyDescent="0.25">
      <c r="A36" s="35" t="s">
        <v>92</v>
      </c>
      <c r="B36" s="31"/>
      <c r="C36" s="157"/>
      <c r="D36" s="138"/>
    </row>
    <row r="37" spans="1:7" ht="11.45" customHeight="1" x14ac:dyDescent="0.25">
      <c r="A37" s="35" t="s">
        <v>56</v>
      </c>
      <c r="B37" s="31"/>
      <c r="C37" s="162">
        <v>9113</v>
      </c>
      <c r="D37" s="138"/>
      <c r="E37" s="140"/>
      <c r="F37" s="134"/>
      <c r="G37" s="163"/>
    </row>
    <row r="38" spans="1:7" ht="11.45" customHeight="1" x14ac:dyDescent="0.25">
      <c r="A38" s="35" t="s">
        <v>99</v>
      </c>
      <c r="B38" s="31"/>
      <c r="C38" s="142"/>
      <c r="D38" s="138"/>
      <c r="E38" s="160"/>
      <c r="F38" s="160"/>
      <c r="G38" s="160"/>
    </row>
    <row r="39" spans="1:7" ht="11.45" customHeight="1" x14ac:dyDescent="0.25">
      <c r="A39" s="35" t="s">
        <v>121</v>
      </c>
      <c r="B39" s="31"/>
      <c r="C39" s="157"/>
      <c r="D39" s="138"/>
      <c r="E39" s="135"/>
      <c r="F39" s="134"/>
      <c r="G39" s="160"/>
    </row>
    <row r="40" spans="1:7" ht="11.45" customHeight="1" x14ac:dyDescent="0.25">
      <c r="A40" s="35" t="s">
        <v>93</v>
      </c>
      <c r="B40" s="31"/>
      <c r="C40" s="142">
        <v>131</v>
      </c>
      <c r="D40" s="138"/>
      <c r="E40" s="135"/>
      <c r="F40" s="134"/>
      <c r="G40" s="160"/>
    </row>
    <row r="41" spans="1:7" ht="11.45" customHeight="1" x14ac:dyDescent="0.25">
      <c r="A41" s="35" t="s">
        <v>122</v>
      </c>
      <c r="B41" s="31"/>
      <c r="C41" s="157">
        <v>2710651</v>
      </c>
      <c r="D41" s="138"/>
      <c r="E41" s="160"/>
      <c r="F41" s="160"/>
      <c r="G41" s="160"/>
    </row>
    <row r="42" spans="1:7" ht="11.45" customHeight="1" x14ac:dyDescent="0.25">
      <c r="A42" s="35" t="s">
        <v>123</v>
      </c>
      <c r="B42" s="31"/>
      <c r="C42" s="157">
        <v>15585</v>
      </c>
      <c r="D42" s="138"/>
      <c r="E42" s="135"/>
      <c r="F42" s="134"/>
      <c r="G42" s="160"/>
    </row>
    <row r="43" spans="1:7" ht="11.45" customHeight="1" x14ac:dyDescent="0.25">
      <c r="A43" s="35" t="s">
        <v>124</v>
      </c>
      <c r="B43" s="31"/>
      <c r="C43" s="164">
        <v>-500720</v>
      </c>
      <c r="D43" s="138"/>
      <c r="E43" s="160"/>
      <c r="F43" s="160"/>
      <c r="G43" s="160"/>
    </row>
    <row r="44" spans="1:7" ht="11.45" customHeight="1" x14ac:dyDescent="0.25">
      <c r="A44" s="35" t="s">
        <v>125</v>
      </c>
      <c r="B44" s="31"/>
      <c r="C44" s="142">
        <v>2225647</v>
      </c>
      <c r="D44" s="138"/>
      <c r="E44" s="160"/>
      <c r="F44" s="160"/>
      <c r="G44" s="160"/>
    </row>
    <row r="45" spans="1:7" ht="11.45" customHeight="1" x14ac:dyDescent="0.25">
      <c r="A45" s="35" t="s">
        <v>126</v>
      </c>
      <c r="B45" s="31"/>
      <c r="C45" s="142">
        <v>394671</v>
      </c>
      <c r="D45" s="138"/>
      <c r="E45" s="160"/>
      <c r="F45" s="160"/>
      <c r="G45" s="160"/>
    </row>
    <row r="46" spans="1:7" ht="11.45" customHeight="1" x14ac:dyDescent="0.25">
      <c r="A46" s="35" t="s">
        <v>127</v>
      </c>
      <c r="B46" s="31"/>
      <c r="C46" s="162">
        <v>2620318</v>
      </c>
      <c r="D46" s="138"/>
      <c r="E46" s="160"/>
      <c r="F46" s="160"/>
      <c r="G46" s="160"/>
    </row>
    <row r="47" spans="1:7" ht="13.35" customHeight="1" thickBot="1" x14ac:dyDescent="0.3">
      <c r="A47" s="35" t="s">
        <v>128</v>
      </c>
      <c r="B47" s="31"/>
      <c r="C47" s="165">
        <v>4837152</v>
      </c>
      <c r="D47" s="138"/>
      <c r="E47" s="160"/>
      <c r="F47" s="160"/>
      <c r="G47" s="160"/>
    </row>
    <row r="48" spans="1:7" s="170" customFormat="1" ht="8.4499999999999993" customHeight="1" thickTop="1" x14ac:dyDescent="0.25">
      <c r="A48" s="166"/>
      <c r="B48" s="167"/>
      <c r="C48" s="168"/>
      <c r="D48" s="169"/>
    </row>
    <row r="49" spans="1:6" s="159" customFormat="1" ht="11.25" x14ac:dyDescent="0.25">
      <c r="A49" s="35"/>
      <c r="B49" s="31"/>
      <c r="D49" s="171"/>
    </row>
    <row r="50" spans="1:6" x14ac:dyDescent="0.25">
      <c r="C50" s="172"/>
      <c r="E50" s="123"/>
      <c r="F50" s="123"/>
    </row>
  </sheetData>
  <mergeCells count="3">
    <mergeCell ref="A1:G1"/>
    <mergeCell ref="E3:G3"/>
    <mergeCell ref="E19:G19"/>
  </mergeCells>
  <pageMargins left="0.7" right="0.7" top="0.75" bottom="0.75" header="0.3" footer="0.3"/>
  <pageSetup scale="63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9766-814B-4824-9A60-30D07E603C97}">
  <dimension ref="A1:I46"/>
  <sheetViews>
    <sheetView topLeftCell="A3" zoomScale="120" zoomScaleNormal="120" workbookViewId="0">
      <selection activeCell="I38" sqref="I38"/>
    </sheetView>
  </sheetViews>
  <sheetFormatPr defaultColWidth="9.140625" defaultRowHeight="13.5" x14ac:dyDescent="0.25"/>
  <cols>
    <col min="1" max="1" width="60.85546875" style="4" customWidth="1"/>
    <col min="2" max="2" width="1.42578125" style="10" customWidth="1"/>
    <col min="3" max="3" width="13.42578125" style="4" customWidth="1"/>
    <col min="4" max="4" width="1.42578125" style="10" customWidth="1"/>
    <col min="5" max="5" width="13.42578125" style="4" customWidth="1"/>
    <col min="6" max="6" width="1.42578125" style="4" customWidth="1"/>
    <col min="7" max="16384" width="9.140625" style="4"/>
  </cols>
  <sheetData>
    <row r="1" spans="1:5" s="174" customFormat="1" ht="16.5" x14ac:dyDescent="0.3">
      <c r="A1" s="173" t="s">
        <v>94</v>
      </c>
      <c r="B1" s="173"/>
      <c r="C1" s="173"/>
      <c r="D1" s="173"/>
      <c r="E1" s="173"/>
    </row>
    <row r="2" spans="1:5" x14ac:dyDescent="0.25">
      <c r="A2" s="7" t="s">
        <v>1</v>
      </c>
      <c r="B2" s="8"/>
      <c r="C2" s="9"/>
      <c r="E2" s="9"/>
    </row>
    <row r="3" spans="1:5" x14ac:dyDescent="0.25">
      <c r="A3" s="175"/>
      <c r="B3" s="176"/>
      <c r="C3" s="9"/>
      <c r="E3" s="9"/>
    </row>
    <row r="4" spans="1:5" ht="46.5" x14ac:dyDescent="0.25">
      <c r="A4" s="177" t="s">
        <v>69</v>
      </c>
      <c r="B4" s="19"/>
      <c r="C4" s="25" t="s">
        <v>95</v>
      </c>
      <c r="D4" s="178"/>
      <c r="E4" s="25" t="s">
        <v>96</v>
      </c>
    </row>
    <row r="5" spans="1:5" x14ac:dyDescent="0.25">
      <c r="A5" s="132" t="str">
        <f>SP_BalSht!$A$4</f>
        <v>Real estate</v>
      </c>
      <c r="B5" s="32"/>
      <c r="C5" s="28"/>
      <c r="D5" s="29"/>
      <c r="E5" s="28"/>
    </row>
    <row r="6" spans="1:5" x14ac:dyDescent="0.25">
      <c r="A6" s="31" t="str">
        <f>SP_BalSht!A5</f>
        <v>Buildings and improvements</v>
      </c>
      <c r="B6" s="32"/>
      <c r="C6" s="65">
        <v>-702496</v>
      </c>
      <c r="D6" s="66"/>
      <c r="E6" s="65">
        <v>243225</v>
      </c>
    </row>
    <row r="7" spans="1:5" x14ac:dyDescent="0.25">
      <c r="A7" s="31" t="str">
        <f>SP_BalSht!A6</f>
        <v>Tenant improvements</v>
      </c>
      <c r="B7" s="32"/>
      <c r="C7" s="67">
        <v>-55759</v>
      </c>
      <c r="D7" s="66"/>
      <c r="E7" s="67">
        <v>17952</v>
      </c>
    </row>
    <row r="8" spans="1:5" x14ac:dyDescent="0.25">
      <c r="A8" s="31" t="str">
        <f>SP_BalSht!A7</f>
        <v>Land</v>
      </c>
      <c r="B8" s="32"/>
      <c r="C8" s="67">
        <v>-222097</v>
      </c>
      <c r="D8" s="66"/>
      <c r="E8" s="67">
        <v>59601</v>
      </c>
    </row>
    <row r="9" spans="1:5" x14ac:dyDescent="0.25">
      <c r="A9" s="31" t="str">
        <f>SP_BalSht!$A$8</f>
        <v>Construction in progress</v>
      </c>
      <c r="B9" s="32"/>
      <c r="C9" s="67">
        <v>-5365</v>
      </c>
      <c r="D9" s="66"/>
      <c r="E9" s="67">
        <v>1613</v>
      </c>
    </row>
    <row r="10" spans="1:5" x14ac:dyDescent="0.25">
      <c r="A10" s="31" t="s">
        <v>78</v>
      </c>
      <c r="B10" s="32"/>
      <c r="C10" s="67">
        <v>-21584</v>
      </c>
      <c r="D10" s="66"/>
      <c r="E10" s="67">
        <v>21866</v>
      </c>
    </row>
    <row r="11" spans="1:5" x14ac:dyDescent="0.25">
      <c r="A11" s="11"/>
      <c r="B11" s="12"/>
      <c r="C11" s="179">
        <f>SUM(C6:C10)</f>
        <v>-1007301</v>
      </c>
      <c r="D11" s="66"/>
      <c r="E11" s="179">
        <f>SUM(E6:E10)</f>
        <v>344257</v>
      </c>
    </row>
    <row r="12" spans="1:5" x14ac:dyDescent="0.25">
      <c r="A12" s="31" t="str">
        <f>SP_BalSht!A11</f>
        <v>Less: Accumulated depreciation and amortization</v>
      </c>
      <c r="B12" s="32"/>
      <c r="C12" s="67">
        <v>158513</v>
      </c>
      <c r="D12" s="66"/>
      <c r="E12" s="67">
        <v>-69504</v>
      </c>
    </row>
    <row r="13" spans="1:5" x14ac:dyDescent="0.25">
      <c r="A13" s="31" t="str">
        <f>SP_BalSht!A12</f>
        <v>Operating real estate, net</v>
      </c>
      <c r="B13" s="32"/>
      <c r="C13" s="179">
        <f>SUM(C11:C12)</f>
        <v>-848788</v>
      </c>
      <c r="D13" s="66"/>
      <c r="E13" s="179">
        <f>SUM(E11:E12)</f>
        <v>274753</v>
      </c>
    </row>
    <row r="14" spans="1:5" x14ac:dyDescent="0.25">
      <c r="A14" s="31" t="str">
        <f>SP_BalSht!A13</f>
        <v>Real estate under development</v>
      </c>
      <c r="B14" s="32"/>
      <c r="C14" s="36">
        <v>0</v>
      </c>
      <c r="D14" s="66"/>
      <c r="E14" s="67">
        <v>2217</v>
      </c>
    </row>
    <row r="15" spans="1:5" x14ac:dyDescent="0.25">
      <c r="A15" s="49" t="str">
        <f>SP_BalSht!$A$14</f>
        <v>Net investments in real estate</v>
      </c>
      <c r="B15" s="32"/>
      <c r="C15" s="179">
        <f>SUM(C13:C14)</f>
        <v>-848788</v>
      </c>
      <c r="D15" s="66"/>
      <c r="E15" s="179">
        <f>SUM(E13:E14)</f>
        <v>276970</v>
      </c>
    </row>
    <row r="16" spans="1:5" x14ac:dyDescent="0.25">
      <c r="A16" s="31" t="s">
        <v>97</v>
      </c>
      <c r="B16" s="32"/>
      <c r="C16" s="36">
        <v>52590</v>
      </c>
      <c r="D16" s="66"/>
      <c r="E16" s="36">
        <v>0</v>
      </c>
    </row>
    <row r="17" spans="1:8" x14ac:dyDescent="0.25">
      <c r="A17" s="31" t="str">
        <f>SP_BalSht!A16</f>
        <v>Investments in and advances to unconsolidated affiliates</v>
      </c>
      <c r="B17" s="32"/>
      <c r="C17" s="67">
        <v>-23623</v>
      </c>
      <c r="D17" s="66"/>
      <c r="E17" s="67">
        <v>-115531</v>
      </c>
      <c r="H17" s="44"/>
    </row>
    <row r="18" spans="1:8" x14ac:dyDescent="0.25">
      <c r="A18" s="31" t="str">
        <f>SP_BalSht!A17</f>
        <v>Lease intangibles, net</v>
      </c>
      <c r="B18" s="32"/>
      <c r="C18" s="67">
        <v>-27498</v>
      </c>
      <c r="D18" s="66"/>
      <c r="E18" s="67">
        <v>7978</v>
      </c>
    </row>
    <row r="19" spans="1:8" x14ac:dyDescent="0.25">
      <c r="A19" s="31" t="str">
        <f>SP_BalSht!A18</f>
        <v>Other assets, net</v>
      </c>
      <c r="B19" s="32"/>
      <c r="C19" s="67">
        <v>5294</v>
      </c>
      <c r="D19" s="66"/>
      <c r="E19" s="67">
        <v>6630</v>
      </c>
    </row>
    <row r="20" spans="1:8" x14ac:dyDescent="0.25">
      <c r="A20" s="31" t="s">
        <v>98</v>
      </c>
      <c r="B20" s="32"/>
      <c r="C20" s="36">
        <v>-1223</v>
      </c>
      <c r="D20" s="66"/>
      <c r="E20" s="36">
        <v>0</v>
      </c>
    </row>
    <row r="21" spans="1:8" x14ac:dyDescent="0.25">
      <c r="A21" s="31" t="str">
        <f>SP_BalSht!A20</f>
        <v>Cash and cash equivalents</v>
      </c>
      <c r="B21" s="32"/>
      <c r="C21" s="36">
        <v>-18254</v>
      </c>
      <c r="D21" s="66"/>
      <c r="E21" s="36">
        <v>5668</v>
      </c>
    </row>
    <row r="22" spans="1:8" x14ac:dyDescent="0.25">
      <c r="A22" s="31" t="str">
        <f>SP_BalSht!A21</f>
        <v>Restricted cash</v>
      </c>
      <c r="B22" s="32"/>
      <c r="C22" s="67">
        <v>-3129</v>
      </c>
      <c r="D22" s="66"/>
      <c r="E22" s="67">
        <v>3832</v>
      </c>
    </row>
    <row r="23" spans="1:8" x14ac:dyDescent="0.25">
      <c r="A23" s="31" t="str">
        <f>SP_BalSht!A22</f>
        <v>Straight-line rents receivable, net</v>
      </c>
      <c r="B23" s="32"/>
      <c r="C23" s="67">
        <v>-9858</v>
      </c>
      <c r="D23" s="66"/>
      <c r="E23" s="67">
        <v>5326</v>
      </c>
    </row>
    <row r="24" spans="1:8" x14ac:dyDescent="0.25">
      <c r="A24" s="31" t="str">
        <f>SP_BalSht!A23</f>
        <v>Rents receivable, net</v>
      </c>
      <c r="B24" s="32"/>
      <c r="C24" s="67">
        <v>-5219</v>
      </c>
      <c r="D24" s="66"/>
      <c r="E24" s="67">
        <v>2441</v>
      </c>
    </row>
    <row r="25" spans="1:8" ht="14.25" thickBot="1" x14ac:dyDescent="0.3">
      <c r="A25" s="31" t="str">
        <f>SP_BalSht!$A$24</f>
        <v>Total assets</v>
      </c>
      <c r="B25" s="32"/>
      <c r="C25" s="180">
        <f>SUM(C15:C24)</f>
        <v>-879708</v>
      </c>
      <c r="D25" s="66"/>
      <c r="E25" s="180">
        <f>SUM(E15:E24)</f>
        <v>193314</v>
      </c>
    </row>
    <row r="26" spans="1:8" ht="14.25" thickTop="1" x14ac:dyDescent="0.25">
      <c r="A26" s="11"/>
      <c r="B26" s="12"/>
      <c r="C26" s="67"/>
      <c r="D26" s="66"/>
      <c r="E26" s="67"/>
    </row>
    <row r="27" spans="1:8" x14ac:dyDescent="0.25">
      <c r="A27" s="27" t="str">
        <f>SP_BalSht!$A$26</f>
        <v>Liabilities:</v>
      </c>
      <c r="B27" s="32"/>
      <c r="C27" s="67"/>
      <c r="D27" s="66"/>
      <c r="E27" s="67"/>
    </row>
    <row r="28" spans="1:8" x14ac:dyDescent="0.25">
      <c r="A28" s="181" t="str">
        <f>SP_BalSht!A27</f>
        <v>Mortgage and other notes payable, net</v>
      </c>
      <c r="B28" s="32"/>
      <c r="C28" s="65">
        <v>-542286</v>
      </c>
      <c r="D28" s="66"/>
      <c r="E28" s="65">
        <v>170053</v>
      </c>
    </row>
    <row r="29" spans="1:8" x14ac:dyDescent="0.25">
      <c r="A29" s="181" t="str">
        <f>SP_BalSht!A28</f>
        <v>Unsecured notes payable, net</v>
      </c>
      <c r="B29" s="32"/>
      <c r="C29" s="36">
        <v>394</v>
      </c>
      <c r="D29" s="66"/>
      <c r="E29" s="36">
        <v>0</v>
      </c>
    </row>
    <row r="30" spans="1:8" x14ac:dyDescent="0.25">
      <c r="A30" s="181" t="str">
        <f>SP_BalSht!A29</f>
        <v>Unsecured line of credit</v>
      </c>
      <c r="B30" s="32"/>
      <c r="C30" s="36">
        <v>0</v>
      </c>
      <c r="D30" s="66"/>
      <c r="E30" s="36">
        <v>0</v>
      </c>
    </row>
    <row r="31" spans="1:8" x14ac:dyDescent="0.25">
      <c r="A31" s="181" t="str">
        <f>SP_BalSht!A30</f>
        <v>Accounts payable and other liabilities</v>
      </c>
      <c r="B31" s="32"/>
      <c r="C31" s="67">
        <v>-45011</v>
      </c>
      <c r="D31" s="66"/>
      <c r="E31" s="67">
        <v>29456</v>
      </c>
    </row>
    <row r="32" spans="1:8" x14ac:dyDescent="0.25">
      <c r="A32" s="181" t="str">
        <f>SP_BalSht!A31</f>
        <v>Lease liabilities - operating leases</v>
      </c>
      <c r="B32" s="32"/>
      <c r="C32" s="36">
        <v>-1273</v>
      </c>
      <c r="D32" s="66"/>
      <c r="E32" s="36">
        <v>4</v>
      </c>
    </row>
    <row r="33" spans="1:9" x14ac:dyDescent="0.25">
      <c r="A33" s="181" t="str">
        <f>SP_BalSht!A32</f>
        <v>Dividends and distributions payable</v>
      </c>
      <c r="B33" s="32"/>
      <c r="C33" s="36">
        <v>0</v>
      </c>
      <c r="D33" s="66"/>
      <c r="E33" s="36">
        <v>0</v>
      </c>
    </row>
    <row r="34" spans="1:9" x14ac:dyDescent="0.25">
      <c r="A34" s="181" t="str">
        <f>SP_BalSht!A33</f>
        <v>Lease intangibles, net</v>
      </c>
      <c r="B34" s="32"/>
      <c r="C34" s="36">
        <v>-27754</v>
      </c>
      <c r="D34" s="66"/>
      <c r="E34" s="36">
        <v>10640</v>
      </c>
    </row>
    <row r="35" spans="1:9" x14ac:dyDescent="0.25">
      <c r="A35" s="181" t="str">
        <f>SP_BalSht!A34</f>
        <v>Distributions in excess of income from, and investments in, unconsolidated affiliates</v>
      </c>
      <c r="B35" s="32"/>
      <c r="C35" s="36">
        <v>0</v>
      </c>
      <c r="D35" s="66"/>
      <c r="E35" s="36">
        <v>-16839</v>
      </c>
    </row>
    <row r="36" spans="1:9" x14ac:dyDescent="0.25">
      <c r="A36" s="181" t="str">
        <f>SP_BalSht!A35</f>
        <v>Total liabilities</v>
      </c>
      <c r="B36" s="32"/>
      <c r="C36" s="179">
        <f>SUM(C28:C35)</f>
        <v>-615930</v>
      </c>
      <c r="D36" s="66"/>
      <c r="E36" s="179">
        <f>SUM(E28:E35)</f>
        <v>193314</v>
      </c>
    </row>
    <row r="37" spans="1:9" x14ac:dyDescent="0.25">
      <c r="A37" s="181" t="str">
        <f>SP_BalSht!A39</f>
        <v>Acadia Shareholders' Equity</v>
      </c>
      <c r="B37" s="32"/>
      <c r="C37" s="36"/>
      <c r="D37" s="182"/>
      <c r="E37" s="36"/>
    </row>
    <row r="38" spans="1:9" x14ac:dyDescent="0.25">
      <c r="A38" s="183" t="str">
        <f>SP_BalSht!A40</f>
        <v>Common shares</v>
      </c>
      <c r="B38" s="32"/>
      <c r="C38" s="36">
        <v>0</v>
      </c>
      <c r="D38" s="182"/>
      <c r="E38" s="36">
        <v>0</v>
      </c>
    </row>
    <row r="39" spans="1:9" x14ac:dyDescent="0.25">
      <c r="A39" s="183" t="str">
        <f>SP_BalSht!A41</f>
        <v>Additional paid-in capital</v>
      </c>
      <c r="B39" s="32"/>
      <c r="C39" s="36">
        <v>0</v>
      </c>
      <c r="D39" s="182"/>
      <c r="E39" s="36">
        <v>0</v>
      </c>
    </row>
    <row r="40" spans="1:9" x14ac:dyDescent="0.25">
      <c r="A40" s="183" t="str">
        <f>SP_BalSht!A42</f>
        <v>Accumulated other comprehensive income</v>
      </c>
      <c r="B40" s="32"/>
      <c r="C40" s="36">
        <v>0</v>
      </c>
      <c r="D40" s="182"/>
      <c r="E40" s="36">
        <v>0</v>
      </c>
    </row>
    <row r="41" spans="1:9" x14ac:dyDescent="0.25">
      <c r="A41" s="183" t="str">
        <f>SP_BalSht!A43</f>
        <v>Distributions in excess of accumulated earnings</v>
      </c>
      <c r="B41" s="32"/>
      <c r="C41" s="36">
        <v>0</v>
      </c>
      <c r="D41" s="182"/>
      <c r="E41" s="36">
        <v>0</v>
      </c>
    </row>
    <row r="42" spans="1:9" x14ac:dyDescent="0.25">
      <c r="A42" s="181" t="str">
        <f>SP_BalSht!A44</f>
        <v>Total Acadia shareholders’ equity</v>
      </c>
      <c r="B42" s="32"/>
      <c r="C42" s="184">
        <f>SUM(C38:C41)</f>
        <v>0</v>
      </c>
      <c r="D42" s="182"/>
      <c r="E42" s="184">
        <f>SUM(E38:E41)</f>
        <v>0</v>
      </c>
    </row>
    <row r="43" spans="1:9" x14ac:dyDescent="0.25">
      <c r="A43" s="181" t="str">
        <f>SP_BalSht!A45</f>
        <v>Noncontrolling interests</v>
      </c>
      <c r="B43" s="32"/>
      <c r="C43" s="67">
        <v>-263778</v>
      </c>
      <c r="D43" s="66"/>
      <c r="E43" s="36">
        <v>0</v>
      </c>
      <c r="I43" s="44"/>
    </row>
    <row r="44" spans="1:9" s="17" customFormat="1" ht="11.25" x14ac:dyDescent="0.2">
      <c r="A44" s="181" t="str">
        <f>SP_BalSht!A46</f>
        <v>Total equity</v>
      </c>
      <c r="B44" s="14"/>
      <c r="C44" s="179">
        <f>C43+C42</f>
        <v>-263778</v>
      </c>
      <c r="D44" s="66"/>
      <c r="E44" s="184">
        <f>E43+E42</f>
        <v>0</v>
      </c>
      <c r="G44" s="15"/>
    </row>
    <row r="45" spans="1:9" ht="14.25" thickBot="1" x14ac:dyDescent="0.3">
      <c r="A45" s="181" t="str">
        <f>SP_BalSht!A47</f>
        <v>Total liabilities, redeemable noncontrolling interests, and equity</v>
      </c>
      <c r="C45" s="180">
        <f>C36+C44</f>
        <v>-879708</v>
      </c>
      <c r="D45" s="66"/>
      <c r="E45" s="180">
        <f>E36+E44</f>
        <v>193314</v>
      </c>
    </row>
    <row r="46" spans="1:9" ht="14.25" thickTop="1" x14ac:dyDescent="0.25">
      <c r="A46" s="181"/>
    </row>
  </sheetData>
  <mergeCells count="1">
    <mergeCell ref="A1:E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SP_IncStmt</vt:lpstr>
      <vt:lpstr>SP_IncStmt_Det</vt:lpstr>
      <vt:lpstr>SP_IncStmt_PRAdj</vt:lpstr>
      <vt:lpstr>SP_BalSht</vt:lpstr>
      <vt:lpstr>SP_BalSht_PRAdj</vt:lpstr>
      <vt:lpstr>SP_BalSht!Print_Area</vt:lpstr>
      <vt:lpstr>SP_BalSht_PRAdj!Print_Area</vt:lpstr>
      <vt:lpstr>SP_IncStmt!Print_Area</vt:lpstr>
      <vt:lpstr>SP_IncStmt_Det!Print_Area</vt:lpstr>
      <vt:lpstr>SP_IncStmt_PRAdj!Print_Area</vt:lpstr>
      <vt:lpstr>SP_BalSht_PRAdj_T1</vt:lpstr>
      <vt:lpstr>SP_BalSht_T1</vt:lpstr>
      <vt:lpstr>SP_IncStmt_Det_T1</vt:lpstr>
      <vt:lpstr>SP_IncStmt_PRAdj_T1</vt:lpstr>
      <vt:lpstr>SP_IncStmt_T1</vt:lpstr>
      <vt:lpstr>SP_IncStmt_T2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Pipitone</dc:creator>
  <cp:lastModifiedBy>Erica Pipitone</cp:lastModifiedBy>
  <dcterms:created xsi:type="dcterms:W3CDTF">2026-02-10T15:11:43Z</dcterms:created>
  <dcterms:modified xsi:type="dcterms:W3CDTF">2026-02-10T15:26:38Z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