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ccounting\Acadia Realty Trust\WKPAPER\2024\12-31-2024\Active Disclosure\2024-12-31 8-K\Drafts\Supplemental\"/>
    </mc:Choice>
  </mc:AlternateContent>
  <xr:revisionPtr revIDLastSave="0" documentId="13_ncr:1_{FAE64AFB-916F-44BC-BEDC-329FB546347E}" xr6:coauthVersionLast="47" xr6:coauthVersionMax="47" xr10:uidLastSave="{00000000-0000-0000-0000-000000000000}"/>
  <bookViews>
    <workbookView xWindow="30612" yWindow="-108" windowWidth="30936" windowHeight="16896" xr2:uid="{35E04FD5-AA63-44E2-9831-A9FC96382532}"/>
  </bookViews>
  <sheets>
    <sheet name="SP_IncStmt_Det" sheetId="1" r:id="rId1"/>
    <sheet name="SP_IncStmt_PRAdj" sheetId="2" r:id="rId2"/>
    <sheet name="SP_BalSht" sheetId="3" r:id="rId3"/>
    <sheet name="SP_BalSht_PRAdj" sheetId="4" r:id="rId4"/>
  </sheets>
  <definedNames>
    <definedName name="_Order1" hidden="1">255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BG_Del" hidden="1">15</definedName>
    <definedName name="BG_Ins" hidden="1">4</definedName>
    <definedName name="BG_Mod" hidden="1">6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38898.6042013889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_xlnm.Print_Area" localSheetId="2">SP_BalSht!$A$1:$C$50</definedName>
    <definedName name="_xlnm.Print_Area" localSheetId="3">SP_BalSht_PRAdj!$A$1:$F$48</definedName>
    <definedName name="_xlnm.Print_Area" localSheetId="0">SP_IncStmt_Det!$A$1:$F$60</definedName>
    <definedName name="_xlnm.Print_Area" localSheetId="1">SP_IncStmt_PRAdj!$A$1:$J$54</definedName>
    <definedName name="SP_BalSht_PRAdj_T1">SP_BalSht_PRAdj!$A$4:$E$48</definedName>
    <definedName name="SP_BalSht_T1">SP_BalSht!$A$3:$C$49</definedName>
    <definedName name="SP_IncStmt_Det_T1">SP_IncStmt_Det!$A$3:$E$60</definedName>
    <definedName name="SP_IncStmt_PRAdj_T1">SP_IncStmt_PRAdj!$A$3:$I$54</definedName>
    <definedName name="t" hidden="1">38882.4263773148</definedName>
    <definedName name="TextRefCopyRangeCount" hidden="1">1</definedName>
    <definedName name="XRefColumnsCount" hidden="1">4</definedName>
    <definedName name="XRefCopyRangeCount" hidden="1">6</definedName>
    <definedName name="XRefPasteRangeCount" hidden="1">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C46" i="4"/>
  <c r="I48" i="2"/>
  <c r="G48" i="2"/>
  <c r="E48" i="2"/>
  <c r="C48" i="2"/>
  <c r="E54" i="1"/>
  <c r="C54" i="1"/>
  <c r="A47" i="4"/>
  <c r="A44" i="4"/>
  <c r="A43" i="4"/>
  <c r="E44" i="4"/>
  <c r="C44" i="4"/>
  <c r="A40" i="4"/>
  <c r="A39" i="4"/>
  <c r="A38" i="4"/>
  <c r="A37" i="4"/>
  <c r="A35" i="4"/>
  <c r="A33" i="4"/>
  <c r="C38" i="4"/>
  <c r="A31" i="4"/>
  <c r="E38" i="4"/>
  <c r="E47" i="4" s="1"/>
  <c r="A28" i="4"/>
  <c r="A26" i="4"/>
  <c r="A25" i="4"/>
  <c r="A24" i="4"/>
  <c r="A22" i="4"/>
  <c r="A21" i="4"/>
  <c r="A18" i="4"/>
  <c r="A16" i="4"/>
  <c r="A13" i="4"/>
  <c r="C11" i="4"/>
  <c r="C13" i="4" s="1"/>
  <c r="C15" i="4" s="1"/>
  <c r="C26" i="4" s="1"/>
  <c r="A8" i="4"/>
  <c r="E11" i="4"/>
  <c r="E13" i="4" s="1"/>
  <c r="E15" i="4" s="1"/>
  <c r="E26" i="4" s="1"/>
  <c r="A5" i="4"/>
  <c r="A46" i="4"/>
  <c r="A42" i="4"/>
  <c r="A41" i="4"/>
  <c r="A34" i="4"/>
  <c r="A32" i="4"/>
  <c r="C37" i="3"/>
  <c r="A30" i="4"/>
  <c r="A29" i="4"/>
  <c r="A19" i="4"/>
  <c r="A17" i="4"/>
  <c r="A15" i="4"/>
  <c r="A14" i="4"/>
  <c r="A12" i="4"/>
  <c r="A9" i="4"/>
  <c r="C10" i="3"/>
  <c r="C12" i="3" s="1"/>
  <c r="C14" i="3" s="1"/>
  <c r="C25" i="3" s="1"/>
  <c r="A7" i="4"/>
  <c r="A6" i="4"/>
  <c r="A46" i="2"/>
  <c r="A45" i="2"/>
  <c r="A43" i="2"/>
  <c r="A40" i="2"/>
  <c r="A39" i="2"/>
  <c r="E37" i="2"/>
  <c r="E40" i="2" s="1"/>
  <c r="E43" i="2" s="1"/>
  <c r="A37" i="2"/>
  <c r="G37" i="2"/>
  <c r="G40" i="2" s="1"/>
  <c r="G43" i="2" s="1"/>
  <c r="A36" i="2"/>
  <c r="I37" i="2"/>
  <c r="I40" i="2" s="1"/>
  <c r="I43" i="2" s="1"/>
  <c r="C37" i="2"/>
  <c r="C40" i="2" s="1"/>
  <c r="C43" i="2" s="1"/>
  <c r="A35" i="2"/>
  <c r="A32" i="2"/>
  <c r="A31" i="2"/>
  <c r="A29" i="2"/>
  <c r="A28" i="2"/>
  <c r="A27" i="2"/>
  <c r="A24" i="2"/>
  <c r="A23" i="2"/>
  <c r="A22" i="2"/>
  <c r="A20" i="2"/>
  <c r="A19" i="2"/>
  <c r="G19" i="2"/>
  <c r="A18" i="2"/>
  <c r="A17" i="2"/>
  <c r="I19" i="2"/>
  <c r="C19" i="2"/>
  <c r="A16" i="2"/>
  <c r="E19" i="2"/>
  <c r="A15" i="2"/>
  <c r="A14" i="2"/>
  <c r="A12" i="2"/>
  <c r="A11" i="2"/>
  <c r="A10" i="2"/>
  <c r="G12" i="2"/>
  <c r="G20" i="2" s="1"/>
  <c r="G32" i="2" s="1"/>
  <c r="A9" i="2"/>
  <c r="A8" i="2"/>
  <c r="I12" i="2"/>
  <c r="E12" i="2"/>
  <c r="C12" i="2"/>
  <c r="C20" i="2" s="1"/>
  <c r="C32" i="2" s="1"/>
  <c r="A7" i="2"/>
  <c r="A6" i="2"/>
  <c r="A50" i="2"/>
  <c r="E47" i="1"/>
  <c r="A42" i="2"/>
  <c r="E41" i="1"/>
  <c r="E38" i="1"/>
  <c r="C38" i="1"/>
  <c r="C41" i="1" s="1"/>
  <c r="C47" i="1" s="1"/>
  <c r="C19" i="1"/>
  <c r="E19" i="1"/>
  <c r="C12" i="1"/>
  <c r="E12" i="1"/>
  <c r="G53" i="2" l="1"/>
  <c r="E20" i="2"/>
  <c r="E32" i="2" s="1"/>
  <c r="E53" i="2" s="1"/>
  <c r="C47" i="4"/>
  <c r="C53" i="2"/>
  <c r="E21" i="1"/>
  <c r="E33" i="1" s="1"/>
  <c r="E59" i="1" s="1"/>
  <c r="C21" i="1"/>
  <c r="C33" i="1" s="1"/>
  <c r="C59" i="1" s="1"/>
  <c r="I20" i="2"/>
  <c r="I32" i="2" s="1"/>
  <c r="I53" i="2" s="1"/>
  <c r="C48" i="3"/>
</calcChain>
</file>

<file path=xl/sharedStrings.xml><?xml version="1.0" encoding="utf-8"?>
<sst xmlns="http://schemas.openxmlformats.org/spreadsheetml/2006/main" count="124" uniqueCount="108">
  <si>
    <t>Income Statement - Detail</t>
  </si>
  <si>
    <t>(in thousands)</t>
  </si>
  <si>
    <r>
      <t xml:space="preserve">December 31, 2024 </t>
    </r>
    <r>
      <rPr>
        <b/>
        <vertAlign val="superscript"/>
        <sz val="8"/>
        <color theme="0"/>
        <rFont val="Arial"/>
        <family val="2"/>
      </rPr>
      <t>1</t>
    </r>
  </si>
  <si>
    <t>CORE PORTFOLIO AND INVESTMENT MANAGEMENT INCOME</t>
  </si>
  <si>
    <t>Quarter</t>
  </si>
  <si>
    <t>Year Ended</t>
  </si>
  <si>
    <t>REVENUES</t>
  </si>
  <si>
    <t>Minimum rents</t>
  </si>
  <si>
    <t>Percentage rents</t>
  </si>
  <si>
    <t>Expense reimbursements - CAM</t>
  </si>
  <si>
    <t>Expense reimbursements - Taxes</t>
  </si>
  <si>
    <t>Other property income</t>
  </si>
  <si>
    <t>Total Revenues</t>
  </si>
  <si>
    <t>EXPENSES</t>
  </si>
  <si>
    <t>Property operating - CAM</t>
  </si>
  <si>
    <t>Other property operating (Non-CAM)</t>
  </si>
  <si>
    <t>Real estate taxes</t>
  </si>
  <si>
    <t>Asset and property management expense</t>
  </si>
  <si>
    <t>Total Expenses</t>
  </si>
  <si>
    <t>NET OPERATING INCOME - PROPERTIES</t>
  </si>
  <si>
    <t>OTHER INCOME (EXPENSE)</t>
  </si>
  <si>
    <t xml:space="preserve">Interest income </t>
  </si>
  <si>
    <t xml:space="preserve">Straight-line rent income </t>
  </si>
  <si>
    <t>Above/below-market rent income</t>
  </si>
  <si>
    <r>
      <t xml:space="preserve">Interest expense </t>
    </r>
    <r>
      <rPr>
        <vertAlign val="superscript"/>
        <sz val="8"/>
        <color theme="1"/>
        <rFont val="Arial"/>
        <family val="2"/>
      </rPr>
      <t>2</t>
    </r>
  </si>
  <si>
    <t>Amortization of finance costs</t>
  </si>
  <si>
    <t xml:space="preserve">Above/below-market interest expense </t>
  </si>
  <si>
    <t>Finance lease interest expense</t>
  </si>
  <si>
    <t>Other (expense) income</t>
  </si>
  <si>
    <t xml:space="preserve">Impairment charges </t>
  </si>
  <si>
    <r>
      <t xml:space="preserve">FEE AND OTHER INCOME </t>
    </r>
    <r>
      <rPr>
        <b/>
        <vertAlign val="superscript"/>
        <sz val="8"/>
        <color theme="1"/>
        <rFont val="Arial"/>
        <family val="2"/>
      </rPr>
      <t>3</t>
    </r>
  </si>
  <si>
    <t>Asset and property management fees</t>
  </si>
  <si>
    <t xml:space="preserve">Development, construction, leasing and legal fees </t>
  </si>
  <si>
    <t>Total Investment Management Fee Income</t>
  </si>
  <si>
    <t>Net promote and other transactional income</t>
  </si>
  <si>
    <t xml:space="preserve">Total Investment Management Fee Income, Net Promote and Other Transactional Income </t>
  </si>
  <si>
    <t xml:space="preserve">Realized gains on marketable securities, net  </t>
  </si>
  <si>
    <t>Less: previously recognized unrealized gains on marketable securities sold</t>
  </si>
  <si>
    <t>Unrealized gains (losses) on marketable securities</t>
  </si>
  <si>
    <t>Total Fee and Other Income (Loss)</t>
  </si>
  <si>
    <t>General and Administrative</t>
  </si>
  <si>
    <t>Depreciation and amortization</t>
  </si>
  <si>
    <t>Non-real estate depreciation and amortization</t>
  </si>
  <si>
    <t>Gain (loss) before equity in earnings and noncontrolling interests</t>
  </si>
  <si>
    <t>Noncontrolling interests (including redeemable noncontrolling interests)</t>
  </si>
  <si>
    <t>Income Statement - Pro Rata Adjustments</t>
  </si>
  <si>
    <r>
      <t xml:space="preserve">Noncontrolling
Interest in
Consolidated
Subsidiaries </t>
    </r>
    <r>
      <rPr>
        <b/>
        <vertAlign val="superscript"/>
        <sz val="8"/>
        <color theme="0"/>
        <rFont val="Arial"/>
        <family val="2"/>
      </rPr>
      <t>4</t>
    </r>
  </si>
  <si>
    <r>
      <t xml:space="preserve">Company’s
Interest in
Unconsolidated
Subsidiaries </t>
    </r>
    <r>
      <rPr>
        <b/>
        <vertAlign val="superscript"/>
        <sz val="8"/>
        <color theme="0"/>
        <rFont val="Arial"/>
        <family val="2"/>
      </rPr>
      <t>5</t>
    </r>
  </si>
  <si>
    <t>Above/below-market rent (expense) income</t>
  </si>
  <si>
    <t xml:space="preserve">Interest expense </t>
  </si>
  <si>
    <r>
      <t>FEE AND OTHER INCOME</t>
    </r>
    <r>
      <rPr>
        <b/>
        <vertAlign val="superscript"/>
        <sz val="8"/>
        <color theme="1"/>
        <rFont val="Arial"/>
        <family val="2"/>
      </rPr>
      <t xml:space="preserve"> 3</t>
    </r>
  </si>
  <si>
    <t>Loss (gain) on disposition of properties</t>
  </si>
  <si>
    <r>
      <t xml:space="preserve">Noncontrolling interests </t>
    </r>
    <r>
      <rPr>
        <vertAlign val="superscript"/>
        <sz val="8"/>
        <color theme="1"/>
        <rFont val="Arial"/>
        <family val="2"/>
      </rPr>
      <t>6</t>
    </r>
  </si>
  <si>
    <t>NET INCOME (LOSS) ATTRIBUTABLE TO ACADIA SHAREHOLDERS</t>
  </si>
  <si>
    <t>ASSETS</t>
  </si>
  <si>
    <t>Consolidated
Balance
Sheet</t>
  </si>
  <si>
    <t>Real estate</t>
  </si>
  <si>
    <t>Right-of-use assets - finance leases</t>
  </si>
  <si>
    <t>Notes receivable, net ($2,004 of allowance for credit losses)</t>
  </si>
  <si>
    <t>Lease intangibles, net</t>
  </si>
  <si>
    <t>Total assets</t>
  </si>
  <si>
    <t>Total liabilities</t>
  </si>
  <si>
    <t xml:space="preserve">Commitments and contingencies </t>
  </si>
  <si>
    <t xml:space="preserve">Redeemable noncontrolling interests </t>
  </si>
  <si>
    <t>Shareholders' Equity</t>
  </si>
  <si>
    <t>Common shares</t>
  </si>
  <si>
    <t>Right-of-use assets - operating leases, net</t>
  </si>
  <si>
    <t xml:space="preserve">Marketable securities </t>
  </si>
  <si>
    <t>Lease liability - finance leases</t>
  </si>
  <si>
    <t>Income tax provision</t>
  </si>
  <si>
    <t>(Loss) gain on disposition of properties</t>
  </si>
  <si>
    <t>Equity in (losses) earnings of unconsolidated affiliates</t>
  </si>
  <si>
    <t xml:space="preserve">NET INCOME ATTRIBUTABLE TO ACADIA SHAREHOLDERS </t>
  </si>
  <si>
    <t>Quarter Ended December 31, 2024</t>
  </si>
  <si>
    <t>Year Ended December 31, 2024</t>
  </si>
  <si>
    <t>Straight-line rents receivable, net</t>
  </si>
  <si>
    <t>Buildings and improvements</t>
  </si>
  <si>
    <t>Tenant improvements</t>
  </si>
  <si>
    <t>Land</t>
  </si>
  <si>
    <t>Construction in progress</t>
  </si>
  <si>
    <t>Less: Accumulated depreciation and amortization</t>
  </si>
  <si>
    <t>Operating real estate, net</t>
  </si>
  <si>
    <t>LIABILITIES, REDEEMABLE NONCONTROLLING INTERESTS AND EQUITY</t>
  </si>
  <si>
    <t>Liabilities:</t>
  </si>
  <si>
    <t>Mortgage and other notes payable, net</t>
  </si>
  <si>
    <t>Unsecured notes payable, net</t>
  </si>
  <si>
    <t>Unsecured line of credit</t>
  </si>
  <si>
    <t>Accounts payable and other liabilities</t>
  </si>
  <si>
    <t>Lease liabilities - operating leases</t>
  </si>
  <si>
    <t>Dividends and distributions payable</t>
  </si>
  <si>
    <t>Distributions in excess of income from, and investments in, unconsolidated affiliates</t>
  </si>
  <si>
    <t>Additional paid-in capital</t>
  </si>
  <si>
    <t>Accumulated other comprehensive income</t>
  </si>
  <si>
    <t>Distributions in excess of accumulated earnings</t>
  </si>
  <si>
    <t>Total Acadia shareholders’ equity</t>
  </si>
  <si>
    <t>Noncontrolling interests</t>
  </si>
  <si>
    <t>Total equity</t>
  </si>
  <si>
    <t>Total liabilities, redeemable noncontrolling interests, and equity</t>
  </si>
  <si>
    <t>Real estate under development</t>
  </si>
  <si>
    <t>Net investments in real estate</t>
  </si>
  <si>
    <t>Investments in and advances to unconsolidated affiliates</t>
  </si>
  <si>
    <t>Other assets, net</t>
  </si>
  <si>
    <t>Cash and cash equivalents</t>
  </si>
  <si>
    <t>Restricted cash</t>
  </si>
  <si>
    <t>Marketable securities</t>
  </si>
  <si>
    <t>Rents receivable, net</t>
  </si>
  <si>
    <t xml:space="preserve">Consolidated Balance Sheet </t>
  </si>
  <si>
    <t>Pro-Rata Balance Sheet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</si>
</sst>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\ #,##0_);_(\ \(#,##0\);_(\ &quot;—&quot;_);_(@_)"/>
    <numFmt numFmtId="165" formatCode="_(* #,##0_);_(* \(#,##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2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sz val="8"/>
      <color theme="1"/>
      <name val="Times New Roman"/>
      <family val="2"/>
    </font>
    <font>
      <sz val="10"/>
      <color rgb="FFFF0000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u/>
      <sz val="8"/>
      <color theme="1"/>
      <name val="Arial"/>
      <family val="2"/>
    </font>
    <font>
      <sz val="8"/>
      <name val="Arial"/>
      <family val="2"/>
    </font>
    <font>
      <sz val="2"/>
      <color theme="1"/>
      <name val="Times New Roman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66686A"/>
        <bgColor indexed="64"/>
      </patternFill>
    </fill>
    <fill>
      <patternFill patternType="solid">
        <fgColor rgb="FFD8E4B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264156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49" fontId="3" fillId="0" borderId="1" xfId="2" quotePrefix="1" applyNumberFormat="1" applyFont="1" applyBorder="1" applyAlignment="1">
      <alignment horizontal="left" vertical="top" wrapText="1"/>
    </xf>
    <xf numFmtId="49" fontId="3" fillId="0" borderId="0" xfId="2" quotePrefix="1" applyNumberFormat="1" applyFont="1" applyAlignment="1">
      <alignment horizontal="left" vertical="top" wrapText="1"/>
    </xf>
    <xf numFmtId="0" fontId="2" fillId="0" borderId="0" xfId="2"/>
    <xf numFmtId="49" fontId="4" fillId="0" borderId="0" xfId="2" quotePrefix="1" applyNumberFormat="1" applyFont="1" applyAlignment="1">
      <alignment horizontal="left" vertical="top" wrapText="1"/>
    </xf>
    <xf numFmtId="49" fontId="4" fillId="0" borderId="0" xfId="2" quotePrefix="1" applyNumberFormat="1" applyFont="1" applyAlignment="1">
      <alignment horizontal="left" wrapText="1"/>
    </xf>
    <xf numFmtId="0" fontId="4" fillId="0" borderId="0" xfId="2" applyFont="1" applyAlignment="1">
      <alignment horizontal="right"/>
    </xf>
    <xf numFmtId="49" fontId="4" fillId="0" borderId="0" xfId="2" applyNumberFormat="1" applyFont="1" applyAlignment="1">
      <alignment horizontal="left"/>
    </xf>
    <xf numFmtId="0" fontId="5" fillId="0" borderId="0" xfId="2" applyFont="1" applyAlignment="1">
      <alignment horizontal="left" vertical="top" wrapText="1"/>
    </xf>
    <xf numFmtId="49" fontId="5" fillId="0" borderId="0" xfId="2" applyNumberFormat="1" applyFont="1" applyAlignment="1">
      <alignment horizontal="left" wrapText="1"/>
    </xf>
    <xf numFmtId="0" fontId="5" fillId="0" borderId="0" xfId="2" applyFont="1" applyAlignment="1">
      <alignment horizontal="right"/>
    </xf>
    <xf numFmtId="49" fontId="5" fillId="0" borderId="0" xfId="2" applyNumberFormat="1" applyFont="1" applyAlignment="1">
      <alignment horizontal="left"/>
    </xf>
    <xf numFmtId="0" fontId="5" fillId="0" borderId="0" xfId="2" applyFont="1"/>
    <xf numFmtId="0" fontId="6" fillId="2" borderId="0" xfId="2" applyFont="1" applyFill="1" applyAlignment="1">
      <alignment horizontal="left" vertical="top" wrapText="1"/>
    </xf>
    <xf numFmtId="49" fontId="6" fillId="2" borderId="0" xfId="2" applyNumberFormat="1" applyFont="1" applyFill="1" applyAlignment="1">
      <alignment horizontal="left" wrapText="1"/>
    </xf>
    <xf numFmtId="0" fontId="7" fillId="2" borderId="2" xfId="2" quotePrefix="1" applyFont="1" applyFill="1" applyBorder="1" applyAlignment="1">
      <alignment horizontal="center" wrapText="1"/>
    </xf>
    <xf numFmtId="0" fontId="9" fillId="0" borderId="0" xfId="2" applyFont="1"/>
    <xf numFmtId="0" fontId="7" fillId="2" borderId="0" xfId="2" applyFont="1" applyFill="1" applyAlignment="1">
      <alignment horizontal="left" vertical="top" wrapText="1"/>
    </xf>
    <xf numFmtId="0" fontId="7" fillId="2" borderId="0" xfId="2" quotePrefix="1" applyFont="1" applyFill="1" applyAlignment="1">
      <alignment horizontal="center" wrapText="1"/>
    </xf>
    <xf numFmtId="49" fontId="7" fillId="2" borderId="0" xfId="2" quotePrefix="1" applyNumberFormat="1" applyFont="1" applyFill="1" applyAlignment="1">
      <alignment horizontal="left" wrapText="1"/>
    </xf>
    <xf numFmtId="49" fontId="11" fillId="0" borderId="0" xfId="2" quotePrefix="1" applyNumberFormat="1" applyFont="1" applyAlignment="1">
      <alignment horizontal="left" vertical="top" wrapText="1"/>
    </xf>
    <xf numFmtId="49" fontId="12" fillId="0" borderId="0" xfId="2" quotePrefix="1" applyNumberFormat="1" applyFont="1" applyAlignment="1">
      <alignment horizontal="left" wrapText="1"/>
    </xf>
    <xf numFmtId="49" fontId="12" fillId="0" borderId="0" xfId="2" quotePrefix="1" applyNumberFormat="1" applyFont="1" applyAlignment="1">
      <alignment horizontal="left" vertical="top" wrapText="1"/>
    </xf>
    <xf numFmtId="0" fontId="12" fillId="0" borderId="0" xfId="2" applyFont="1" applyAlignment="1">
      <alignment horizontal="left" vertical="top" wrapText="1"/>
    </xf>
    <xf numFmtId="49" fontId="12" fillId="0" borderId="0" xfId="2" applyNumberFormat="1" applyFont="1" applyAlignment="1">
      <alignment horizontal="left" wrapText="1"/>
    </xf>
    <xf numFmtId="41" fontId="2" fillId="0" borderId="0" xfId="2" applyNumberFormat="1"/>
    <xf numFmtId="0" fontId="12" fillId="0" borderId="0" xfId="2" quotePrefix="1" applyFont="1" applyAlignment="1">
      <alignment horizontal="left" vertical="top" wrapText="1"/>
    </xf>
    <xf numFmtId="0" fontId="12" fillId="0" borderId="0" xfId="2" quotePrefix="1" applyFont="1" applyAlignment="1">
      <alignment horizontal="left" vertical="top"/>
    </xf>
    <xf numFmtId="49" fontId="9" fillId="0" borderId="0" xfId="2" applyNumberFormat="1" applyFont="1" applyAlignment="1">
      <alignment horizontal="left"/>
    </xf>
    <xf numFmtId="0" fontId="11" fillId="0" borderId="0" xfId="2" quotePrefix="1" applyFont="1" applyAlignment="1">
      <alignment horizontal="left" vertical="top" wrapText="1"/>
    </xf>
    <xf numFmtId="0" fontId="5" fillId="3" borderId="0" xfId="2" applyFont="1" applyFill="1"/>
    <xf numFmtId="49" fontId="5" fillId="3" borderId="0" xfId="2" applyNumberFormat="1" applyFont="1" applyFill="1" applyAlignment="1">
      <alignment horizontal="left"/>
    </xf>
    <xf numFmtId="49" fontId="2" fillId="0" borderId="0" xfId="2" applyNumberFormat="1" applyAlignment="1">
      <alignment horizontal="left"/>
    </xf>
    <xf numFmtId="0" fontId="10" fillId="0" borderId="0" xfId="0" applyFont="1" applyAlignment="1">
      <alignment vertical="center" wrapText="1"/>
    </xf>
    <xf numFmtId="0" fontId="7" fillId="2" borderId="0" xfId="2" applyFont="1" applyFill="1" applyAlignment="1">
      <alignment horizontal="center" wrapText="1"/>
    </xf>
    <xf numFmtId="49" fontId="7" fillId="2" borderId="0" xfId="2" applyNumberFormat="1" applyFont="1" applyFill="1" applyAlignment="1">
      <alignment horizontal="left" wrapText="1"/>
    </xf>
    <xf numFmtId="49" fontId="7" fillId="2" borderId="2" xfId="2" quotePrefix="1" applyNumberFormat="1" applyFont="1" applyFill="1" applyBorder="1" applyAlignment="1">
      <alignment horizontal="center" wrapText="1"/>
    </xf>
    <xf numFmtId="0" fontId="7" fillId="2" borderId="2" xfId="2" quotePrefix="1" applyFont="1" applyFill="1" applyBorder="1" applyAlignment="1">
      <alignment horizontal="center"/>
    </xf>
    <xf numFmtId="0" fontId="7" fillId="2" borderId="0" xfId="2" applyFont="1" applyFill="1" applyAlignment="1">
      <alignment horizontal="left" wrapText="1"/>
    </xf>
    <xf numFmtId="49" fontId="12" fillId="0" borderId="0" xfId="2" applyNumberFormat="1" applyFont="1" applyAlignment="1">
      <alignment horizontal="left"/>
    </xf>
    <xf numFmtId="41" fontId="12" fillId="0" borderId="0" xfId="2" applyNumberFormat="1" applyFont="1" applyAlignment="1">
      <alignment horizontal="left"/>
    </xf>
    <xf numFmtId="41" fontId="11" fillId="0" borderId="0" xfId="2" applyNumberFormat="1" applyFont="1" applyAlignment="1">
      <alignment horizontal="left"/>
    </xf>
    <xf numFmtId="41" fontId="12" fillId="3" borderId="0" xfId="2" applyNumberFormat="1" applyFont="1" applyFill="1" applyAlignment="1">
      <alignment horizontal="right"/>
    </xf>
    <xf numFmtId="42" fontId="2" fillId="0" borderId="0" xfId="2" applyNumberFormat="1"/>
    <xf numFmtId="49" fontId="3" fillId="0" borderId="3" xfId="2" quotePrefix="1" applyNumberFormat="1" applyFont="1" applyBorder="1" applyAlignment="1">
      <alignment horizontal="left"/>
    </xf>
    <xf numFmtId="49" fontId="6" fillId="2" borderId="0" xfId="2" quotePrefix="1" applyNumberFormat="1" applyFont="1" applyFill="1" applyAlignment="1">
      <alignment horizontal="left" wrapText="1"/>
    </xf>
    <xf numFmtId="49" fontId="7" fillId="2" borderId="0" xfId="2" quotePrefix="1" applyNumberFormat="1" applyFont="1" applyFill="1" applyAlignment="1">
      <alignment horizontal="center" wrapText="1"/>
    </xf>
    <xf numFmtId="49" fontId="6" fillId="2" borderId="0" xfId="2" quotePrefix="1" applyNumberFormat="1" applyFont="1" applyFill="1" applyAlignment="1">
      <alignment horizontal="left"/>
    </xf>
    <xf numFmtId="49" fontId="15" fillId="0" borderId="0" xfId="2" quotePrefix="1" applyNumberFormat="1" applyFont="1" applyAlignment="1">
      <alignment horizontal="left" vertical="top" wrapText="1"/>
    </xf>
    <xf numFmtId="0" fontId="12" fillId="0" borderId="0" xfId="2" quotePrefix="1" applyFont="1" applyAlignment="1">
      <alignment horizontal="left" wrapText="1"/>
    </xf>
    <xf numFmtId="0" fontId="12" fillId="0" borderId="0" xfId="2" quotePrefix="1" applyFont="1" applyAlignment="1">
      <alignment horizontal="left" vertical="top" wrapText="1" indent="1"/>
    </xf>
    <xf numFmtId="0" fontId="17" fillId="0" borderId="0" xfId="2" applyFont="1"/>
    <xf numFmtId="0" fontId="15" fillId="0" borderId="0" xfId="2" quotePrefix="1" applyFont="1" applyAlignment="1">
      <alignment horizontal="left" vertical="top" wrapText="1"/>
    </xf>
    <xf numFmtId="49" fontId="18" fillId="0" borderId="1" xfId="2" quotePrefix="1" applyNumberFormat="1" applyFont="1" applyBorder="1" applyAlignment="1">
      <alignment horizontal="left" vertical="top" wrapText="1"/>
    </xf>
    <xf numFmtId="0" fontId="19" fillId="0" borderId="0" xfId="2" applyFont="1"/>
    <xf numFmtId="0" fontId="4" fillId="0" borderId="0" xfId="2" applyFont="1" applyAlignment="1">
      <alignment horizontal="left" vertical="top" wrapText="1"/>
    </xf>
    <xf numFmtId="49" fontId="4" fillId="0" borderId="0" xfId="2" applyNumberFormat="1" applyFont="1" applyAlignment="1">
      <alignment horizontal="left" wrapText="1"/>
    </xf>
    <xf numFmtId="49" fontId="12" fillId="0" borderId="0" xfId="2" quotePrefix="1" applyNumberFormat="1" applyFont="1" applyAlignment="1">
      <alignment horizontal="left" vertical="top" wrapText="1" indent="1"/>
    </xf>
    <xf numFmtId="49" fontId="12" fillId="0" borderId="0" xfId="2" applyNumberFormat="1" applyFont="1"/>
    <xf numFmtId="41" fontId="9" fillId="3" borderId="0" xfId="2" applyNumberFormat="1" applyFont="1" applyFill="1"/>
    <xf numFmtId="41" fontId="9" fillId="3" borderId="0" xfId="2" applyNumberFormat="1" applyFont="1" applyFill="1" applyAlignment="1">
      <alignment horizontal="left"/>
    </xf>
    <xf numFmtId="0" fontId="12" fillId="3" borderId="0" xfId="2" applyFont="1" applyFill="1" applyAlignment="1">
      <alignment horizontal="center"/>
    </xf>
    <xf numFmtId="49" fontId="12" fillId="3" borderId="0" xfId="2" applyNumberFormat="1" applyFont="1" applyFill="1" applyAlignment="1">
      <alignment horizontal="left"/>
    </xf>
    <xf numFmtId="42" fontId="12" fillId="3" borderId="0" xfId="2" applyNumberFormat="1" applyFont="1" applyFill="1" applyAlignment="1">
      <alignment horizontal="right"/>
    </xf>
    <xf numFmtId="41" fontId="12" fillId="3" borderId="0" xfId="2" applyNumberFormat="1" applyFont="1" applyFill="1" applyAlignment="1">
      <alignment horizontal="left"/>
    </xf>
    <xf numFmtId="41" fontId="12" fillId="3" borderId="3" xfId="2" applyNumberFormat="1" applyFont="1" applyFill="1" applyBorder="1" applyAlignment="1">
      <alignment horizontal="right"/>
    </xf>
    <xf numFmtId="41" fontId="11" fillId="3" borderId="0" xfId="2" applyNumberFormat="1" applyFont="1" applyFill="1" applyAlignment="1">
      <alignment horizontal="right"/>
    </xf>
    <xf numFmtId="41" fontId="11" fillId="3" borderId="0" xfId="2" applyNumberFormat="1" applyFont="1" applyFill="1" applyAlignment="1">
      <alignment horizontal="left"/>
    </xf>
    <xf numFmtId="41" fontId="11" fillId="3" borderId="4" xfId="2" applyNumberFormat="1" applyFont="1" applyFill="1" applyBorder="1" applyAlignment="1">
      <alignment horizontal="right"/>
    </xf>
    <xf numFmtId="164" fontId="12" fillId="3" borderId="3" xfId="2" applyNumberFormat="1" applyFont="1" applyFill="1" applyBorder="1" applyAlignment="1">
      <alignment horizontal="right"/>
    </xf>
    <xf numFmtId="164" fontId="11" fillId="3" borderId="0" xfId="2" applyNumberFormat="1" applyFont="1" applyFill="1" applyAlignment="1">
      <alignment horizontal="right"/>
    </xf>
    <xf numFmtId="164" fontId="12" fillId="3" borderId="0" xfId="2" applyNumberFormat="1" applyFont="1" applyFill="1" applyAlignment="1">
      <alignment horizontal="right"/>
    </xf>
    <xf numFmtId="42" fontId="11" fillId="3" borderId="5" xfId="2" applyNumberFormat="1" applyFont="1" applyFill="1" applyBorder="1" applyAlignment="1">
      <alignment horizontal="right"/>
    </xf>
    <xf numFmtId="6" fontId="12" fillId="3" borderId="0" xfId="2" applyNumberFormat="1" applyFont="1" applyFill="1" applyAlignment="1">
      <alignment horizontal="right"/>
    </xf>
    <xf numFmtId="42" fontId="12" fillId="3" borderId="5" xfId="2" applyNumberFormat="1" applyFont="1" applyFill="1" applyBorder="1" applyAlignment="1">
      <alignment horizontal="right"/>
    </xf>
    <xf numFmtId="165" fontId="12" fillId="3" borderId="0" xfId="1" applyNumberFormat="1" applyFont="1" applyFill="1" applyBorder="1" applyAlignment="1">
      <alignment horizontal="right"/>
    </xf>
    <xf numFmtId="41" fontId="12" fillId="3" borderId="4" xfId="2" applyNumberFormat="1" applyFont="1" applyFill="1" applyBorder="1" applyAlignment="1">
      <alignment horizontal="right"/>
    </xf>
    <xf numFmtId="41" fontId="12" fillId="3" borderId="6" xfId="2" applyNumberFormat="1" applyFont="1" applyFill="1" applyBorder="1" applyAlignment="1">
      <alignment horizontal="right"/>
    </xf>
    <xf numFmtId="41" fontId="16" fillId="3" borderId="0" xfId="2" applyNumberFormat="1" applyFont="1" applyFill="1" applyAlignment="1">
      <alignment horizontal="right"/>
    </xf>
    <xf numFmtId="41" fontId="16" fillId="3" borderId="0" xfId="2" applyNumberFormat="1" applyFont="1" applyFill="1" applyAlignment="1">
      <alignment horizontal="left"/>
    </xf>
    <xf numFmtId="164" fontId="12" fillId="3" borderId="0" xfId="2" applyNumberFormat="1" applyFont="1" applyFill="1" applyAlignment="1">
      <alignment horizontal="left"/>
    </xf>
  </cellXfs>
  <cellStyles count="3">
    <cellStyle name="Comma" xfId="1" builtinId="3"/>
    <cellStyle name="Normal" xfId="0" builtinId="0"/>
    <cellStyle name="Normal 2" xfId="2" xr:uid="{0F05A1A3-E4F5-49FF-95A7-EA659361482D}"/>
  </cellStyles>
  <dxfs count="0"/>
  <tableStyles count="0" defaultTableStyle="TableStyleMedium2" defaultPivotStyle="PivotStyleLight16"/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D42DF-A98C-417D-BEED-A0CD032EF9D1}">
  <dimension ref="A1:F62"/>
  <sheetViews>
    <sheetView tabSelected="1" zoomScale="115" zoomScaleNormal="115" workbookViewId="0">
      <selection activeCell="H52" sqref="H52"/>
    </sheetView>
  </sheetViews>
  <sheetFormatPr defaultColWidth="9.109375" defaultRowHeight="13.2" x14ac:dyDescent="0.25"/>
  <cols>
    <col min="1" max="1" width="58.33203125" style="3" customWidth="1"/>
    <col min="2" max="2" width="1.44140625" style="32" customWidth="1"/>
    <col min="3" max="3" width="18.88671875" style="3" customWidth="1"/>
    <col min="4" max="4" width="1.44140625" style="32" customWidth="1"/>
    <col min="5" max="5" width="13.44140625" style="3" customWidth="1"/>
    <col min="6" max="6" width="1.44140625" style="3" customWidth="1"/>
    <col min="7" max="16384" width="9.109375" style="3"/>
  </cols>
  <sheetData>
    <row r="1" spans="1:6" ht="17.399999999999999" x14ac:dyDescent="0.25">
      <c r="A1" s="1" t="s">
        <v>0</v>
      </c>
      <c r="B1" s="1"/>
      <c r="C1" s="2"/>
      <c r="D1" s="2"/>
      <c r="E1" s="2"/>
    </row>
    <row r="2" spans="1:6" x14ac:dyDescent="0.25">
      <c r="A2" s="4" t="s">
        <v>1</v>
      </c>
      <c r="B2" s="5"/>
      <c r="C2" s="6"/>
      <c r="D2" s="7"/>
      <c r="E2" s="6"/>
    </row>
    <row r="3" spans="1:6" s="12" customFormat="1" ht="3" customHeight="1" x14ac:dyDescent="0.15">
      <c r="A3" s="8"/>
      <c r="B3" s="9"/>
      <c r="C3" s="10"/>
      <c r="D3" s="11"/>
      <c r="E3" s="10"/>
    </row>
    <row r="4" spans="1:6" ht="12" customHeight="1" x14ac:dyDescent="0.25">
      <c r="A4" s="13"/>
      <c r="B4" s="14"/>
      <c r="C4" s="15" t="s">
        <v>2</v>
      </c>
      <c r="D4" s="15"/>
      <c r="E4" s="15"/>
      <c r="F4" s="16"/>
    </row>
    <row r="5" spans="1:6" ht="12" customHeight="1" x14ac:dyDescent="0.25">
      <c r="A5" s="17" t="s">
        <v>3</v>
      </c>
      <c r="B5" s="14"/>
      <c r="C5" s="18" t="s">
        <v>4</v>
      </c>
      <c r="D5" s="19"/>
      <c r="E5" s="18" t="s">
        <v>5</v>
      </c>
      <c r="F5" s="16"/>
    </row>
    <row r="6" spans="1:6" ht="12" customHeight="1" x14ac:dyDescent="0.25">
      <c r="A6" s="20" t="s">
        <v>6</v>
      </c>
      <c r="B6" s="21"/>
      <c r="C6" s="61"/>
      <c r="D6" s="62"/>
      <c r="E6" s="61"/>
      <c r="F6" s="16"/>
    </row>
    <row r="7" spans="1:6" ht="12" customHeight="1" x14ac:dyDescent="0.25">
      <c r="A7" s="22" t="s">
        <v>7</v>
      </c>
      <c r="B7" s="21"/>
      <c r="C7" s="63">
        <v>69392</v>
      </c>
      <c r="D7" s="64"/>
      <c r="E7" s="63">
        <v>268460</v>
      </c>
      <c r="F7" s="16"/>
    </row>
    <row r="8" spans="1:6" ht="12" customHeight="1" x14ac:dyDescent="0.25">
      <c r="A8" s="22" t="s">
        <v>8</v>
      </c>
      <c r="B8" s="21"/>
      <c r="C8" s="42">
        <v>514</v>
      </c>
      <c r="D8" s="64"/>
      <c r="E8" s="42">
        <v>2027</v>
      </c>
      <c r="F8" s="16"/>
    </row>
    <row r="9" spans="1:6" ht="12" customHeight="1" x14ac:dyDescent="0.25">
      <c r="A9" s="22" t="s">
        <v>9</v>
      </c>
      <c r="B9" s="21"/>
      <c r="C9" s="42">
        <v>8334</v>
      </c>
      <c r="D9" s="64"/>
      <c r="E9" s="42">
        <v>34118</v>
      </c>
      <c r="F9" s="16"/>
    </row>
    <row r="10" spans="1:6" ht="12" customHeight="1" x14ac:dyDescent="0.25">
      <c r="A10" s="22" t="s">
        <v>10</v>
      </c>
      <c r="B10" s="21"/>
      <c r="C10" s="42">
        <v>8848</v>
      </c>
      <c r="D10" s="64"/>
      <c r="E10" s="42">
        <v>32920</v>
      </c>
      <c r="F10" s="16"/>
    </row>
    <row r="11" spans="1:6" ht="12" customHeight="1" x14ac:dyDescent="0.25">
      <c r="A11" s="22" t="s">
        <v>11</v>
      </c>
      <c r="B11" s="21"/>
      <c r="C11" s="65">
        <v>562</v>
      </c>
      <c r="D11" s="64"/>
      <c r="E11" s="65">
        <v>3375</v>
      </c>
      <c r="F11" s="16"/>
    </row>
    <row r="12" spans="1:6" ht="12" customHeight="1" x14ac:dyDescent="0.25">
      <c r="A12" s="20" t="s">
        <v>12</v>
      </c>
      <c r="B12" s="21"/>
      <c r="C12" s="66">
        <f>SUM(C7:C11)</f>
        <v>87650</v>
      </c>
      <c r="D12" s="67"/>
      <c r="E12" s="66">
        <f>SUM(E7:E11)</f>
        <v>340900</v>
      </c>
      <c r="F12" s="16"/>
    </row>
    <row r="13" spans="1:6" s="12" customFormat="1" ht="3" customHeight="1" x14ac:dyDescent="0.2">
      <c r="A13" s="23"/>
      <c r="B13" s="24"/>
      <c r="C13" s="42"/>
      <c r="D13" s="64"/>
      <c r="E13" s="42"/>
    </row>
    <row r="14" spans="1:6" ht="12" customHeight="1" x14ac:dyDescent="0.25">
      <c r="A14" s="20" t="s">
        <v>13</v>
      </c>
      <c r="B14" s="21"/>
      <c r="C14" s="42"/>
      <c r="D14" s="64"/>
      <c r="E14" s="42"/>
      <c r="F14" s="16"/>
    </row>
    <row r="15" spans="1:6" ht="12" customHeight="1" x14ac:dyDescent="0.25">
      <c r="A15" s="22" t="s">
        <v>14</v>
      </c>
      <c r="B15" s="21"/>
      <c r="C15" s="42">
        <v>13049</v>
      </c>
      <c r="D15" s="64"/>
      <c r="E15" s="42">
        <v>52344</v>
      </c>
      <c r="F15" s="16"/>
    </row>
    <row r="16" spans="1:6" ht="12" customHeight="1" x14ac:dyDescent="0.25">
      <c r="A16" s="22" t="s">
        <v>15</v>
      </c>
      <c r="B16" s="21"/>
      <c r="C16" s="42">
        <v>2651</v>
      </c>
      <c r="D16" s="64"/>
      <c r="E16" s="42">
        <v>12007</v>
      </c>
      <c r="F16" s="16"/>
    </row>
    <row r="17" spans="1:6" ht="12" customHeight="1" x14ac:dyDescent="0.25">
      <c r="A17" s="22" t="s">
        <v>16</v>
      </c>
      <c r="B17" s="21"/>
      <c r="C17" s="42">
        <v>12535</v>
      </c>
      <c r="D17" s="64"/>
      <c r="E17" s="42">
        <v>46049</v>
      </c>
      <c r="F17" s="16"/>
    </row>
    <row r="18" spans="1:6" ht="12" customHeight="1" x14ac:dyDescent="0.25">
      <c r="A18" s="22" t="s">
        <v>17</v>
      </c>
      <c r="B18" s="21"/>
      <c r="C18" s="42">
        <v>148</v>
      </c>
      <c r="D18" s="64"/>
      <c r="E18" s="42">
        <v>595</v>
      </c>
      <c r="F18" s="16"/>
    </row>
    <row r="19" spans="1:6" ht="12" customHeight="1" x14ac:dyDescent="0.25">
      <c r="A19" s="20" t="s">
        <v>18</v>
      </c>
      <c r="B19" s="21"/>
      <c r="C19" s="68">
        <f>SUM(C15:C18)</f>
        <v>28383</v>
      </c>
      <c r="D19" s="67"/>
      <c r="E19" s="68">
        <f>SUM(E15:E18)</f>
        <v>110995</v>
      </c>
      <c r="F19" s="16"/>
    </row>
    <row r="20" spans="1:6" s="12" customFormat="1" ht="3" customHeight="1" x14ac:dyDescent="0.2">
      <c r="A20" s="23"/>
      <c r="B20" s="24"/>
      <c r="C20" s="66"/>
      <c r="D20" s="67"/>
      <c r="E20" s="66"/>
    </row>
    <row r="21" spans="1:6" ht="12" customHeight="1" x14ac:dyDescent="0.25">
      <c r="A21" s="20" t="s">
        <v>19</v>
      </c>
      <c r="B21" s="21"/>
      <c r="C21" s="66">
        <f>C12-C19</f>
        <v>59267</v>
      </c>
      <c r="D21" s="67"/>
      <c r="E21" s="66">
        <f>E12-E19</f>
        <v>229905</v>
      </c>
      <c r="F21" s="16"/>
    </row>
    <row r="22" spans="1:6" s="12" customFormat="1" ht="3" customHeight="1" x14ac:dyDescent="0.2">
      <c r="A22" s="23"/>
      <c r="B22" s="24"/>
      <c r="C22" s="42"/>
      <c r="D22" s="64"/>
      <c r="E22" s="42"/>
    </row>
    <row r="23" spans="1:6" ht="12" customHeight="1" x14ac:dyDescent="0.25">
      <c r="A23" s="20" t="s">
        <v>20</v>
      </c>
      <c r="B23" s="21"/>
      <c r="C23" s="42"/>
      <c r="D23" s="64"/>
      <c r="E23" s="42"/>
      <c r="F23" s="16"/>
    </row>
    <row r="24" spans="1:6" ht="12" customHeight="1" x14ac:dyDescent="0.25">
      <c r="A24" s="22" t="s">
        <v>21</v>
      </c>
      <c r="B24" s="21"/>
      <c r="C24" s="42">
        <v>6575</v>
      </c>
      <c r="D24" s="64"/>
      <c r="E24" s="42">
        <v>25085</v>
      </c>
      <c r="F24" s="16"/>
    </row>
    <row r="25" spans="1:6" ht="12" customHeight="1" x14ac:dyDescent="0.25">
      <c r="A25" s="22" t="s">
        <v>22</v>
      </c>
      <c r="B25" s="21"/>
      <c r="C25" s="42">
        <v>2705</v>
      </c>
      <c r="D25" s="64"/>
      <c r="E25" s="42">
        <v>6114</v>
      </c>
      <c r="F25" s="16"/>
    </row>
    <row r="26" spans="1:6" ht="12" customHeight="1" x14ac:dyDescent="0.25">
      <c r="A26" s="22" t="s">
        <v>23</v>
      </c>
      <c r="B26" s="21"/>
      <c r="C26" s="42">
        <v>1800</v>
      </c>
      <c r="D26" s="64"/>
      <c r="E26" s="42">
        <v>5951</v>
      </c>
      <c r="F26" s="16"/>
    </row>
    <row r="27" spans="1:6" ht="12" customHeight="1" x14ac:dyDescent="0.25">
      <c r="A27" s="22" t="s">
        <v>24</v>
      </c>
      <c r="B27" s="21"/>
      <c r="C27" s="42">
        <v>-19233</v>
      </c>
      <c r="D27" s="64"/>
      <c r="E27" s="42">
        <v>-82474</v>
      </c>
      <c r="F27" s="16"/>
    </row>
    <row r="28" spans="1:6" ht="12" customHeight="1" x14ac:dyDescent="0.25">
      <c r="A28" s="22" t="s">
        <v>25</v>
      </c>
      <c r="B28" s="21"/>
      <c r="C28" s="42">
        <v>-2153</v>
      </c>
      <c r="D28" s="64"/>
      <c r="E28" s="42">
        <v>-8049</v>
      </c>
      <c r="F28" s="16"/>
    </row>
    <row r="29" spans="1:6" ht="12" customHeight="1" x14ac:dyDescent="0.25">
      <c r="A29" s="22" t="s">
        <v>26</v>
      </c>
      <c r="B29" s="21"/>
      <c r="C29" s="42">
        <v>5</v>
      </c>
      <c r="D29" s="64"/>
      <c r="E29" s="42">
        <v>27</v>
      </c>
      <c r="F29" s="16"/>
    </row>
    <row r="30" spans="1:6" ht="12" customHeight="1" x14ac:dyDescent="0.25">
      <c r="A30" s="22" t="s">
        <v>27</v>
      </c>
      <c r="B30" s="21"/>
      <c r="C30" s="42">
        <v>-523</v>
      </c>
      <c r="D30" s="64"/>
      <c r="E30" s="42">
        <v>-2061</v>
      </c>
      <c r="F30" s="16"/>
    </row>
    <row r="31" spans="1:6" ht="12" customHeight="1" x14ac:dyDescent="0.25">
      <c r="A31" s="22" t="s">
        <v>28</v>
      </c>
      <c r="B31" s="21"/>
      <c r="C31" s="42">
        <v>-814</v>
      </c>
      <c r="D31" s="64"/>
      <c r="E31" s="42">
        <v>3270</v>
      </c>
      <c r="F31" s="16"/>
    </row>
    <row r="32" spans="1:6" ht="12" customHeight="1" x14ac:dyDescent="0.25">
      <c r="A32" s="22" t="s">
        <v>29</v>
      </c>
      <c r="B32" s="21"/>
      <c r="C32" s="69">
        <v>-1678</v>
      </c>
      <c r="D32" s="64"/>
      <c r="E32" s="69">
        <v>-1678</v>
      </c>
      <c r="F32" s="16"/>
    </row>
    <row r="33" spans="1:6" ht="12" customHeight="1" x14ac:dyDescent="0.25">
      <c r="A33" s="20" t="s">
        <v>3</v>
      </c>
      <c r="B33" s="21"/>
      <c r="C33" s="66">
        <f>C21+SUM(C24:C32)</f>
        <v>45951</v>
      </c>
      <c r="D33" s="67"/>
      <c r="E33" s="66">
        <f>E21+SUM(E24:E32)</f>
        <v>176090</v>
      </c>
      <c r="F33" s="16"/>
    </row>
    <row r="34" spans="1:6" s="12" customFormat="1" ht="3" customHeight="1" x14ac:dyDescent="0.2">
      <c r="A34" s="23"/>
      <c r="B34" s="24"/>
      <c r="C34" s="42"/>
      <c r="D34" s="64"/>
      <c r="E34" s="42"/>
    </row>
    <row r="35" spans="1:6" ht="12" customHeight="1" x14ac:dyDescent="0.25">
      <c r="A35" s="20" t="s">
        <v>30</v>
      </c>
      <c r="B35" s="21"/>
      <c r="C35" s="42"/>
      <c r="D35" s="64"/>
      <c r="E35" s="42"/>
      <c r="F35" s="16"/>
    </row>
    <row r="36" spans="1:6" ht="12" customHeight="1" x14ac:dyDescent="0.25">
      <c r="A36" s="22" t="s">
        <v>31</v>
      </c>
      <c r="B36" s="21"/>
      <c r="C36" s="42">
        <v>283</v>
      </c>
      <c r="D36" s="64"/>
      <c r="E36" s="42">
        <v>907</v>
      </c>
      <c r="F36" s="16"/>
    </row>
    <row r="37" spans="1:6" ht="12" customHeight="1" x14ac:dyDescent="0.25">
      <c r="A37" s="22" t="s">
        <v>32</v>
      </c>
      <c r="B37" s="21"/>
      <c r="C37" s="65">
        <v>741</v>
      </c>
      <c r="D37" s="64"/>
      <c r="E37" s="65">
        <v>1095</v>
      </c>
      <c r="F37" s="16"/>
    </row>
    <row r="38" spans="1:6" ht="12" customHeight="1" x14ac:dyDescent="0.25">
      <c r="A38" s="20" t="s">
        <v>33</v>
      </c>
      <c r="B38" s="21"/>
      <c r="C38" s="66">
        <f>SUM(C36:C37)</f>
        <v>1024</v>
      </c>
      <c r="D38" s="67"/>
      <c r="E38" s="66">
        <f>SUM(E36:E37)</f>
        <v>2002</v>
      </c>
      <c r="F38" s="16"/>
    </row>
    <row r="39" spans="1:6" s="12" customFormat="1" ht="3" customHeight="1" x14ac:dyDescent="0.2">
      <c r="A39" s="23"/>
      <c r="B39" s="24"/>
      <c r="C39" s="42"/>
      <c r="D39" s="64"/>
      <c r="E39" s="42"/>
    </row>
    <row r="40" spans="1:6" ht="12" customHeight="1" x14ac:dyDescent="0.25">
      <c r="A40" s="22" t="s">
        <v>34</v>
      </c>
      <c r="B40" s="21"/>
      <c r="C40" s="69">
        <v>0</v>
      </c>
      <c r="D40" s="64"/>
      <c r="E40" s="69">
        <v>0</v>
      </c>
      <c r="F40" s="16"/>
    </row>
    <row r="41" spans="1:6" ht="12" customHeight="1" x14ac:dyDescent="0.25">
      <c r="A41" s="20" t="s">
        <v>35</v>
      </c>
      <c r="B41" s="21"/>
      <c r="C41" s="70">
        <f>+C38+C40</f>
        <v>1024</v>
      </c>
      <c r="D41" s="67"/>
      <c r="E41" s="70">
        <f>+E38+E40</f>
        <v>2002</v>
      </c>
      <c r="F41" s="16"/>
    </row>
    <row r="42" spans="1:6" s="12" customFormat="1" ht="3" customHeight="1" x14ac:dyDescent="0.2">
      <c r="A42" s="23"/>
      <c r="B42" s="24"/>
      <c r="C42" s="42"/>
      <c r="D42" s="64"/>
      <c r="E42" s="42"/>
    </row>
    <row r="43" spans="1:6" ht="12" customHeight="1" x14ac:dyDescent="0.25">
      <c r="A43" s="26" t="s">
        <v>36</v>
      </c>
      <c r="B43" s="21"/>
      <c r="C43" s="71">
        <v>3685</v>
      </c>
      <c r="D43" s="64"/>
      <c r="E43" s="71">
        <v>14188</v>
      </c>
      <c r="F43" s="16"/>
    </row>
    <row r="44" spans="1:6" x14ac:dyDescent="0.25">
      <c r="A44" s="27" t="s">
        <v>37</v>
      </c>
      <c r="B44" s="28"/>
      <c r="C44" s="71">
        <v>-3685</v>
      </c>
      <c r="D44" s="64"/>
      <c r="E44" s="71">
        <v>-14188</v>
      </c>
    </row>
    <row r="45" spans="1:6" ht="12" customHeight="1" x14ac:dyDescent="0.25">
      <c r="A45" s="26" t="s">
        <v>38</v>
      </c>
      <c r="B45" s="21"/>
      <c r="C45" s="71">
        <v>949</v>
      </c>
      <c r="D45" s="64"/>
      <c r="E45" s="71">
        <v>-4616</v>
      </c>
      <c r="F45" s="16"/>
    </row>
    <row r="46" spans="1:6" ht="12" customHeight="1" x14ac:dyDescent="0.25">
      <c r="A46" s="26" t="s">
        <v>69</v>
      </c>
      <c r="B46" s="21"/>
      <c r="C46" s="65">
        <v>-11</v>
      </c>
      <c r="D46" s="64"/>
      <c r="E46" s="65">
        <v>-212</v>
      </c>
      <c r="F46" s="16"/>
    </row>
    <row r="47" spans="1:6" ht="12" customHeight="1" x14ac:dyDescent="0.25">
      <c r="A47" s="20" t="s">
        <v>39</v>
      </c>
      <c r="B47" s="21"/>
      <c r="C47" s="66">
        <f>+C41+C43+C44+C45+C46</f>
        <v>1962</v>
      </c>
      <c r="D47" s="67"/>
      <c r="E47" s="66">
        <f>+E41+E43+E44+E45+E46</f>
        <v>-2826</v>
      </c>
      <c r="F47" s="16"/>
    </row>
    <row r="48" spans="1:6" s="12" customFormat="1" ht="3" customHeight="1" x14ac:dyDescent="0.2">
      <c r="A48" s="23"/>
      <c r="B48" s="24"/>
      <c r="C48" s="66"/>
      <c r="D48" s="67"/>
      <c r="E48" s="66"/>
    </row>
    <row r="49" spans="1:6" ht="12" customHeight="1" x14ac:dyDescent="0.25">
      <c r="A49" s="20" t="s">
        <v>40</v>
      </c>
      <c r="B49" s="21"/>
      <c r="C49" s="66">
        <v>-10397</v>
      </c>
      <c r="D49" s="67"/>
      <c r="E49" s="66">
        <v>-40559</v>
      </c>
      <c r="F49" s="16"/>
    </row>
    <row r="50" spans="1:6" s="12" customFormat="1" ht="3" customHeight="1" x14ac:dyDescent="0.2">
      <c r="A50" s="23"/>
      <c r="B50" s="24"/>
      <c r="C50" s="42"/>
      <c r="D50" s="64"/>
      <c r="E50" s="42"/>
    </row>
    <row r="51" spans="1:6" ht="12" customHeight="1" x14ac:dyDescent="0.25">
      <c r="A51" s="22" t="s">
        <v>41</v>
      </c>
      <c r="B51" s="21"/>
      <c r="C51" s="42">
        <v>-35097</v>
      </c>
      <c r="D51" s="64"/>
      <c r="E51" s="42">
        <v>-138547</v>
      </c>
      <c r="F51" s="16"/>
    </row>
    <row r="52" spans="1:6" ht="12" customHeight="1" x14ac:dyDescent="0.25">
      <c r="A52" s="22" t="s">
        <v>42</v>
      </c>
      <c r="B52" s="21"/>
      <c r="C52" s="42">
        <v>-92</v>
      </c>
      <c r="D52" s="64"/>
      <c r="E52" s="42">
        <v>-363</v>
      </c>
      <c r="F52" s="16"/>
    </row>
    <row r="53" spans="1:6" ht="12" customHeight="1" x14ac:dyDescent="0.25">
      <c r="A53" s="26" t="s">
        <v>70</v>
      </c>
      <c r="B53" s="21"/>
      <c r="C53" s="69">
        <v>-393</v>
      </c>
      <c r="D53" s="64"/>
      <c r="E53" s="65">
        <v>-834</v>
      </c>
      <c r="F53" s="16"/>
    </row>
    <row r="54" spans="1:6" ht="12" customHeight="1" x14ac:dyDescent="0.25">
      <c r="A54" s="29" t="s">
        <v>43</v>
      </c>
      <c r="B54" s="21"/>
      <c r="C54" s="66">
        <f>C33+C47+C49+C51+C52+C53</f>
        <v>1934</v>
      </c>
      <c r="D54" s="67"/>
      <c r="E54" s="66">
        <f>E33+E47+E49+E51+E52+E53</f>
        <v>-7039</v>
      </c>
      <c r="F54" s="16"/>
    </row>
    <row r="55" spans="1:6" s="12" customFormat="1" ht="3" customHeight="1" x14ac:dyDescent="0.2">
      <c r="A55" s="23"/>
      <c r="B55" s="24"/>
      <c r="C55" s="42"/>
      <c r="D55" s="64"/>
      <c r="E55" s="42"/>
    </row>
    <row r="56" spans="1:6" ht="12" customHeight="1" x14ac:dyDescent="0.25">
      <c r="A56" s="26" t="s">
        <v>71</v>
      </c>
      <c r="B56" s="21"/>
      <c r="C56" s="42">
        <v>-774</v>
      </c>
      <c r="D56" s="64"/>
      <c r="E56" s="42">
        <v>15178</v>
      </c>
      <c r="F56" s="16"/>
    </row>
    <row r="57" spans="1:6" ht="12" customHeight="1" x14ac:dyDescent="0.25">
      <c r="A57" s="22" t="s">
        <v>44</v>
      </c>
      <c r="B57" s="21"/>
      <c r="C57" s="42">
        <v>7364</v>
      </c>
      <c r="D57" s="64"/>
      <c r="E57" s="42">
        <v>13511</v>
      </c>
      <c r="F57" s="16"/>
    </row>
    <row r="58" spans="1:6" s="12" customFormat="1" ht="3" customHeight="1" x14ac:dyDescent="0.2">
      <c r="A58" s="23"/>
      <c r="B58" s="24"/>
      <c r="C58" s="42"/>
      <c r="D58" s="64"/>
      <c r="E58" s="42"/>
    </row>
    <row r="59" spans="1:6" ht="12" customHeight="1" thickBot="1" x14ac:dyDescent="0.3">
      <c r="A59" s="29" t="s">
        <v>72</v>
      </c>
      <c r="B59" s="21"/>
      <c r="C59" s="72">
        <f>C54+C56+C57</f>
        <v>8524</v>
      </c>
      <c r="D59" s="67"/>
      <c r="E59" s="72">
        <f>E54+E56+E57</f>
        <v>21650</v>
      </c>
      <c r="F59" s="16"/>
    </row>
    <row r="60" spans="1:6" s="12" customFormat="1" ht="5.0999999999999996" customHeight="1" thickTop="1" x14ac:dyDescent="0.15">
      <c r="B60" s="11"/>
      <c r="C60" s="30"/>
      <c r="D60" s="31"/>
      <c r="E60" s="30"/>
    </row>
    <row r="62" spans="1:6" x14ac:dyDescent="0.25">
      <c r="A62" s="33"/>
      <c r="C62" s="33"/>
    </row>
  </sheetData>
  <mergeCells count="2">
    <mergeCell ref="A1:E1"/>
    <mergeCell ref="C4:E4"/>
  </mergeCells>
  <pageMargins left="0.7" right="0.7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25A6A-951C-4D49-85BB-E0CF78E82F3D}">
  <dimension ref="A1:J54"/>
  <sheetViews>
    <sheetView zoomScale="115" zoomScaleNormal="115" workbookViewId="0">
      <selection activeCell="J57" sqref="J57"/>
    </sheetView>
  </sheetViews>
  <sheetFormatPr defaultColWidth="9.109375" defaultRowHeight="13.2" x14ac:dyDescent="0.25"/>
  <cols>
    <col min="1" max="1" width="60.88671875" style="3" customWidth="1"/>
    <col min="2" max="2" width="1.44140625" style="32" customWidth="1"/>
    <col min="3" max="3" width="15.109375" style="3" customWidth="1"/>
    <col min="4" max="4" width="1.44140625" style="32" customWidth="1"/>
    <col min="5" max="5" width="14.44140625" style="3" customWidth="1"/>
    <col min="6" max="6" width="1.44140625" style="32" customWidth="1"/>
    <col min="7" max="7" width="13.44140625" style="3" customWidth="1"/>
    <col min="8" max="8" width="1.44140625" style="32" customWidth="1"/>
    <col min="9" max="9" width="13.44140625" style="3" customWidth="1"/>
    <col min="10" max="10" width="1.44140625" style="3" customWidth="1"/>
    <col min="11" max="16384" width="9.109375" style="3"/>
  </cols>
  <sheetData>
    <row r="1" spans="1:10" ht="17.399999999999999" x14ac:dyDescent="0.25">
      <c r="A1" s="1" t="s">
        <v>45</v>
      </c>
      <c r="B1" s="1"/>
      <c r="C1" s="2"/>
      <c r="D1" s="2"/>
      <c r="E1" s="2"/>
      <c r="F1" s="2"/>
      <c r="G1" s="2"/>
      <c r="H1" s="2"/>
      <c r="I1" s="2"/>
    </row>
    <row r="2" spans="1:10" x14ac:dyDescent="0.25">
      <c r="A2" s="4" t="s">
        <v>1</v>
      </c>
      <c r="B2" s="5"/>
      <c r="C2" s="6"/>
      <c r="D2" s="7"/>
      <c r="E2" s="6"/>
      <c r="F2" s="7"/>
      <c r="G2" s="6"/>
      <c r="H2" s="7"/>
      <c r="I2" s="6"/>
    </row>
    <row r="3" spans="1:10" s="12" customFormat="1" ht="4.2" x14ac:dyDescent="0.15">
      <c r="A3" s="8"/>
      <c r="B3" s="9"/>
      <c r="C3" s="10"/>
      <c r="D3" s="11"/>
      <c r="E3" s="10"/>
      <c r="F3" s="11"/>
      <c r="G3" s="10"/>
      <c r="H3" s="11"/>
      <c r="I3" s="10"/>
    </row>
    <row r="4" spans="1:10" x14ac:dyDescent="0.25">
      <c r="A4" s="34"/>
      <c r="B4" s="35"/>
      <c r="C4" s="36" t="s">
        <v>73</v>
      </c>
      <c r="D4" s="15"/>
      <c r="E4" s="15"/>
      <c r="F4" s="19"/>
      <c r="G4" s="37" t="s">
        <v>74</v>
      </c>
      <c r="H4" s="37"/>
      <c r="I4" s="37"/>
      <c r="J4" s="16"/>
    </row>
    <row r="5" spans="1:10" ht="42.6" x14ac:dyDescent="0.25">
      <c r="A5" s="38" t="s">
        <v>3</v>
      </c>
      <c r="B5" s="35"/>
      <c r="C5" s="18" t="s">
        <v>46</v>
      </c>
      <c r="D5" s="19"/>
      <c r="E5" s="18" t="s">
        <v>47</v>
      </c>
      <c r="F5" s="19"/>
      <c r="G5" s="18" t="s">
        <v>46</v>
      </c>
      <c r="H5" s="19"/>
      <c r="I5" s="18" t="s">
        <v>47</v>
      </c>
      <c r="J5" s="16"/>
    </row>
    <row r="6" spans="1:10" x14ac:dyDescent="0.25">
      <c r="A6" s="20" t="str">
        <f>SP_IncStmt_Det!A6</f>
        <v>REVENUES</v>
      </c>
      <c r="B6" s="21"/>
      <c r="C6" s="61"/>
      <c r="D6" s="62"/>
      <c r="E6" s="61"/>
      <c r="F6" s="39"/>
      <c r="G6" s="61"/>
      <c r="H6" s="62"/>
      <c r="I6" s="61"/>
      <c r="J6" s="16"/>
    </row>
    <row r="7" spans="1:10" x14ac:dyDescent="0.25">
      <c r="A7" s="22" t="str">
        <f>SP_IncStmt_Det!A7</f>
        <v>Minimum rents</v>
      </c>
      <c r="B7" s="21"/>
      <c r="C7" s="63">
        <v>-28076</v>
      </c>
      <c r="D7" s="64"/>
      <c r="E7" s="63">
        <v>12430</v>
      </c>
      <c r="F7" s="40"/>
      <c r="G7" s="63">
        <v>-115524</v>
      </c>
      <c r="H7" s="64"/>
      <c r="I7" s="63">
        <v>53641</v>
      </c>
      <c r="J7" s="16"/>
    </row>
    <row r="8" spans="1:10" x14ac:dyDescent="0.25">
      <c r="A8" s="22" t="str">
        <f>SP_IncStmt_Det!A8</f>
        <v>Percentage rents</v>
      </c>
      <c r="B8" s="21"/>
      <c r="C8" s="42">
        <v>-145</v>
      </c>
      <c r="D8" s="64"/>
      <c r="E8" s="42">
        <v>93</v>
      </c>
      <c r="F8" s="40"/>
      <c r="G8" s="42">
        <v>-586</v>
      </c>
      <c r="H8" s="64"/>
      <c r="I8" s="42">
        <v>371</v>
      </c>
      <c r="J8" s="16"/>
    </row>
    <row r="9" spans="1:10" x14ac:dyDescent="0.25">
      <c r="A9" s="22" t="str">
        <f>SP_IncStmt_Det!A9</f>
        <v>Expense reimbursements - CAM</v>
      </c>
      <c r="B9" s="21"/>
      <c r="C9" s="42">
        <v>-4390</v>
      </c>
      <c r="D9" s="64"/>
      <c r="E9" s="42">
        <v>1874</v>
      </c>
      <c r="F9" s="40"/>
      <c r="G9" s="42">
        <v>-17711</v>
      </c>
      <c r="H9" s="64"/>
      <c r="I9" s="42">
        <v>7557</v>
      </c>
      <c r="J9" s="16"/>
    </row>
    <row r="10" spans="1:10" x14ac:dyDescent="0.25">
      <c r="A10" s="22" t="str">
        <f>SP_IncStmt_Det!A10</f>
        <v>Expense reimbursements - Taxes</v>
      </c>
      <c r="B10" s="21"/>
      <c r="C10" s="42">
        <v>-3731</v>
      </c>
      <c r="D10" s="64"/>
      <c r="E10" s="42">
        <v>1955</v>
      </c>
      <c r="F10" s="40"/>
      <c r="G10" s="42">
        <v>-14115</v>
      </c>
      <c r="H10" s="64"/>
      <c r="I10" s="42">
        <v>7925</v>
      </c>
      <c r="J10" s="16"/>
    </row>
    <row r="11" spans="1:10" x14ac:dyDescent="0.25">
      <c r="A11" s="22" t="str">
        <f>SP_IncStmt_Det!A11</f>
        <v>Other property income</v>
      </c>
      <c r="B11" s="21"/>
      <c r="C11" s="65">
        <v>-293</v>
      </c>
      <c r="D11" s="64"/>
      <c r="E11" s="65">
        <v>76</v>
      </c>
      <c r="F11" s="40"/>
      <c r="G11" s="65">
        <v>-1371</v>
      </c>
      <c r="H11" s="64"/>
      <c r="I11" s="65">
        <v>524</v>
      </c>
      <c r="J11" s="16"/>
    </row>
    <row r="12" spans="1:10" x14ac:dyDescent="0.25">
      <c r="A12" s="20" t="str">
        <f>SP_IncStmt_Det!A12</f>
        <v>Total Revenues</v>
      </c>
      <c r="B12" s="21"/>
      <c r="C12" s="66">
        <f>SUM(C7:C11)</f>
        <v>-36635</v>
      </c>
      <c r="D12" s="67"/>
      <c r="E12" s="66">
        <f>SUM(E7:E11)</f>
        <v>16428</v>
      </c>
      <c r="F12" s="41"/>
      <c r="G12" s="66">
        <f>SUM(G7:G11)</f>
        <v>-149307</v>
      </c>
      <c r="H12" s="67"/>
      <c r="I12" s="66">
        <f>SUM(I7:I11)</f>
        <v>70018</v>
      </c>
      <c r="J12" s="16"/>
    </row>
    <row r="13" spans="1:10" s="12" customFormat="1" ht="10.199999999999999" x14ac:dyDescent="0.2">
      <c r="A13" s="23"/>
      <c r="B13" s="24"/>
      <c r="C13" s="42"/>
      <c r="D13" s="64"/>
      <c r="E13" s="42"/>
      <c r="F13" s="40"/>
      <c r="G13" s="42"/>
      <c r="H13" s="64"/>
      <c r="I13" s="42"/>
    </row>
    <row r="14" spans="1:10" x14ac:dyDescent="0.25">
      <c r="A14" s="20" t="str">
        <f>SP_IncStmt_Det!A14</f>
        <v>EXPENSES</v>
      </c>
      <c r="B14" s="21"/>
      <c r="C14" s="42"/>
      <c r="D14" s="64"/>
      <c r="E14" s="42"/>
      <c r="F14" s="40"/>
      <c r="G14" s="42"/>
      <c r="H14" s="64"/>
      <c r="I14" s="42"/>
      <c r="J14" s="16"/>
    </row>
    <row r="15" spans="1:10" x14ac:dyDescent="0.25">
      <c r="A15" s="22" t="str">
        <f>SP_IncStmt_Det!A15</f>
        <v>Property operating - CAM</v>
      </c>
      <c r="B15" s="21"/>
      <c r="C15" s="42">
        <v>-6303</v>
      </c>
      <c r="D15" s="64"/>
      <c r="E15" s="42">
        <v>2304</v>
      </c>
      <c r="F15" s="40"/>
      <c r="G15" s="42">
        <v>-25020</v>
      </c>
      <c r="H15" s="64"/>
      <c r="I15" s="42">
        <v>8650</v>
      </c>
      <c r="J15" s="16"/>
    </row>
    <row r="16" spans="1:10" x14ac:dyDescent="0.25">
      <c r="A16" s="22" t="str">
        <f>SP_IncStmt_Det!A16</f>
        <v>Other property operating (Non-CAM)</v>
      </c>
      <c r="B16" s="21"/>
      <c r="C16" s="42">
        <v>-561</v>
      </c>
      <c r="D16" s="64"/>
      <c r="E16" s="42">
        <v>138</v>
      </c>
      <c r="F16" s="40"/>
      <c r="G16" s="42">
        <v>-3075</v>
      </c>
      <c r="H16" s="64"/>
      <c r="I16" s="42">
        <v>898</v>
      </c>
      <c r="J16" s="16"/>
    </row>
    <row r="17" spans="1:10" x14ac:dyDescent="0.25">
      <c r="A17" s="22" t="str">
        <f>SP_IncStmt_Det!A17</f>
        <v>Real estate taxes</v>
      </c>
      <c r="B17" s="21"/>
      <c r="C17" s="42">
        <v>-4834</v>
      </c>
      <c r="D17" s="64"/>
      <c r="E17" s="42">
        <v>3008</v>
      </c>
      <c r="F17" s="40"/>
      <c r="G17" s="42">
        <v>-18269</v>
      </c>
      <c r="H17" s="64"/>
      <c r="I17" s="42">
        <v>12220</v>
      </c>
      <c r="J17" s="16"/>
    </row>
    <row r="18" spans="1:10" x14ac:dyDescent="0.25">
      <c r="A18" s="22" t="str">
        <f>SP_IncStmt_Det!A18</f>
        <v>Asset and property management expense</v>
      </c>
      <c r="B18" s="21"/>
      <c r="C18" s="65">
        <v>-397</v>
      </c>
      <c r="D18" s="64"/>
      <c r="E18" s="65">
        <v>519</v>
      </c>
      <c r="F18" s="40"/>
      <c r="G18" s="65">
        <v>-1786</v>
      </c>
      <c r="H18" s="64"/>
      <c r="I18" s="65">
        <v>2330</v>
      </c>
      <c r="J18" s="16"/>
    </row>
    <row r="19" spans="1:10" x14ac:dyDescent="0.25">
      <c r="A19" s="20" t="str">
        <f>SP_IncStmt_Det!A19</f>
        <v>Total Expenses</v>
      </c>
      <c r="B19" s="21"/>
      <c r="C19" s="68">
        <f>SUM(C15:C18)</f>
        <v>-12095</v>
      </c>
      <c r="D19" s="67"/>
      <c r="E19" s="68">
        <f>SUM(E15:E18)</f>
        <v>5969</v>
      </c>
      <c r="F19" s="41"/>
      <c r="G19" s="68">
        <f>SUM(G15:G18)</f>
        <v>-48150</v>
      </c>
      <c r="H19" s="67"/>
      <c r="I19" s="68">
        <f>SUM(I15:I18)</f>
        <v>24098</v>
      </c>
      <c r="J19" s="16"/>
    </row>
    <row r="20" spans="1:10" x14ac:dyDescent="0.25">
      <c r="A20" s="20" t="str">
        <f>SP_IncStmt_Det!A21</f>
        <v>NET OPERATING INCOME - PROPERTIES</v>
      </c>
      <c r="B20" s="21"/>
      <c r="C20" s="66">
        <f>C12-C19</f>
        <v>-24540</v>
      </c>
      <c r="D20" s="67"/>
      <c r="E20" s="66">
        <f>E12-E19</f>
        <v>10459</v>
      </c>
      <c r="F20" s="41"/>
      <c r="G20" s="66">
        <f>G12-G19</f>
        <v>-101157</v>
      </c>
      <c r="H20" s="67"/>
      <c r="I20" s="66">
        <f>I12-I19</f>
        <v>45920</v>
      </c>
      <c r="J20" s="16"/>
    </row>
    <row r="21" spans="1:10" s="12" customFormat="1" ht="10.199999999999999" x14ac:dyDescent="0.2">
      <c r="A21" s="23"/>
      <c r="B21" s="24"/>
      <c r="C21" s="42"/>
      <c r="D21" s="64"/>
      <c r="E21" s="42"/>
      <c r="F21" s="40"/>
      <c r="G21" s="42"/>
      <c r="H21" s="64"/>
      <c r="I21" s="42"/>
    </row>
    <row r="22" spans="1:10" x14ac:dyDescent="0.25">
      <c r="A22" s="20" t="str">
        <f>SP_IncStmt_Det!A23</f>
        <v>OTHER INCOME (EXPENSE)</v>
      </c>
      <c r="B22" s="21"/>
      <c r="C22" s="42"/>
      <c r="D22" s="64"/>
      <c r="E22" s="42"/>
      <c r="F22" s="40"/>
      <c r="G22" s="42"/>
      <c r="H22" s="64"/>
      <c r="I22" s="42"/>
      <c r="J22" s="16"/>
    </row>
    <row r="23" spans="1:10" x14ac:dyDescent="0.25">
      <c r="A23" s="22" t="str">
        <f>SP_IncStmt_Det!A24</f>
        <v xml:space="preserve">Interest income </v>
      </c>
      <c r="B23" s="21"/>
      <c r="C23" s="71">
        <v>-146</v>
      </c>
      <c r="D23" s="64"/>
      <c r="E23" s="71">
        <v>46</v>
      </c>
      <c r="F23" s="40"/>
      <c r="G23" s="71">
        <v>-475</v>
      </c>
      <c r="H23" s="64"/>
      <c r="I23" s="71">
        <v>102</v>
      </c>
      <c r="J23" s="16"/>
    </row>
    <row r="24" spans="1:10" x14ac:dyDescent="0.25">
      <c r="A24" s="22" t="str">
        <f>SP_IncStmt_Det!A25</f>
        <v xml:space="preserve">Straight-line rent income </v>
      </c>
      <c r="B24" s="21"/>
      <c r="C24" s="42">
        <v>-536</v>
      </c>
      <c r="D24" s="64"/>
      <c r="E24" s="42">
        <v>471</v>
      </c>
      <c r="F24" s="40"/>
      <c r="G24" s="42">
        <v>-3844</v>
      </c>
      <c r="H24" s="64"/>
      <c r="I24" s="42">
        <v>2979</v>
      </c>
      <c r="J24" s="16"/>
    </row>
    <row r="25" spans="1:10" x14ac:dyDescent="0.25">
      <c r="A25" s="22" t="s">
        <v>48</v>
      </c>
      <c r="B25" s="21"/>
      <c r="C25" s="42">
        <v>-736</v>
      </c>
      <c r="D25" s="64"/>
      <c r="E25" s="42">
        <v>638</v>
      </c>
      <c r="F25" s="40"/>
      <c r="G25" s="42">
        <v>-2881</v>
      </c>
      <c r="H25" s="64"/>
      <c r="I25" s="42">
        <v>2219</v>
      </c>
      <c r="J25" s="16"/>
    </row>
    <row r="26" spans="1:10" x14ac:dyDescent="0.25">
      <c r="A26" s="22" t="s">
        <v>49</v>
      </c>
      <c r="B26" s="21"/>
      <c r="C26" s="42">
        <v>12545</v>
      </c>
      <c r="D26" s="64"/>
      <c r="E26" s="42">
        <v>-4536</v>
      </c>
      <c r="F26" s="40"/>
      <c r="G26" s="42">
        <v>49426</v>
      </c>
      <c r="H26" s="64"/>
      <c r="I26" s="42">
        <v>-18719</v>
      </c>
      <c r="J26" s="16"/>
    </row>
    <row r="27" spans="1:10" x14ac:dyDescent="0.25">
      <c r="A27" s="22" t="str">
        <f>SP_IncStmt_Det!A28</f>
        <v>Amortization of finance costs</v>
      </c>
      <c r="B27" s="21"/>
      <c r="C27" s="42">
        <v>939</v>
      </c>
      <c r="D27" s="64"/>
      <c r="E27" s="42">
        <v>-288</v>
      </c>
      <c r="F27" s="40"/>
      <c r="G27" s="42">
        <v>3868</v>
      </c>
      <c r="H27" s="64"/>
      <c r="I27" s="42">
        <v>-1302</v>
      </c>
      <c r="J27" s="16"/>
    </row>
    <row r="28" spans="1:10" x14ac:dyDescent="0.25">
      <c r="A28" s="22" t="str">
        <f>SP_IncStmt_Det!A29</f>
        <v xml:space="preserve">Above/below-market interest expense </v>
      </c>
      <c r="B28" s="21"/>
      <c r="C28" s="71">
        <v>0</v>
      </c>
      <c r="D28" s="64"/>
      <c r="E28" s="71">
        <v>0</v>
      </c>
      <c r="F28" s="40"/>
      <c r="G28" s="71">
        <v>0</v>
      </c>
      <c r="H28" s="64"/>
      <c r="I28" s="42">
        <v>135</v>
      </c>
      <c r="J28" s="16"/>
    </row>
    <row r="29" spans="1:10" collapsed="1" x14ac:dyDescent="0.25">
      <c r="A29" s="22" t="str">
        <f>SP_IncStmt_Det!A30</f>
        <v>Finance lease interest expense</v>
      </c>
      <c r="B29" s="21"/>
      <c r="C29" s="71">
        <v>345</v>
      </c>
      <c r="D29" s="64"/>
      <c r="E29" s="71">
        <v>-102</v>
      </c>
      <c r="F29" s="40"/>
      <c r="G29" s="71">
        <v>1369</v>
      </c>
      <c r="H29" s="64"/>
      <c r="I29" s="71">
        <v>-403</v>
      </c>
      <c r="J29" s="16"/>
    </row>
    <row r="30" spans="1:10" x14ac:dyDescent="0.25">
      <c r="A30" s="22" t="s">
        <v>28</v>
      </c>
      <c r="B30" s="21"/>
      <c r="C30" s="42">
        <v>-119</v>
      </c>
      <c r="D30" s="64"/>
      <c r="E30" s="71">
        <v>-1</v>
      </c>
      <c r="F30" s="40"/>
      <c r="G30" s="42">
        <v>-1089</v>
      </c>
      <c r="H30" s="64"/>
      <c r="I30" s="71">
        <v>28</v>
      </c>
      <c r="J30" s="16"/>
    </row>
    <row r="31" spans="1:10" x14ac:dyDescent="0.25">
      <c r="A31" s="22" t="str">
        <f>SP_IncStmt_Det!A32</f>
        <v xml:space="preserve">Impairment charges </v>
      </c>
      <c r="B31" s="21"/>
      <c r="C31" s="69">
        <v>928</v>
      </c>
      <c r="D31" s="64"/>
      <c r="E31" s="69">
        <v>0</v>
      </c>
      <c r="F31" s="40"/>
      <c r="G31" s="69">
        <v>928</v>
      </c>
      <c r="H31" s="64"/>
      <c r="I31" s="69">
        <v>0</v>
      </c>
      <c r="J31" s="16"/>
    </row>
    <row r="32" spans="1:10" x14ac:dyDescent="0.25">
      <c r="A32" s="20" t="str">
        <f>SP_IncStmt_Det!A33</f>
        <v>CORE PORTFOLIO AND INVESTMENT MANAGEMENT INCOME</v>
      </c>
      <c r="B32" s="21"/>
      <c r="C32" s="66">
        <f>C20+SUM(C23:C31)</f>
        <v>-11320</v>
      </c>
      <c r="D32" s="67"/>
      <c r="E32" s="66">
        <f>E20+SUM(E23:E31)</f>
        <v>6687</v>
      </c>
      <c r="F32" s="41"/>
      <c r="G32" s="66">
        <f>G20+SUM(G23:G31)</f>
        <v>-53855</v>
      </c>
      <c r="H32" s="67"/>
      <c r="I32" s="66">
        <f>I20+SUM(I23:I31)</f>
        <v>30959</v>
      </c>
      <c r="J32" s="16"/>
    </row>
    <row r="33" spans="1:10" s="12" customFormat="1" ht="10.199999999999999" x14ac:dyDescent="0.2">
      <c r="A33" s="23"/>
      <c r="B33" s="24"/>
      <c r="C33" s="42"/>
      <c r="D33" s="64"/>
      <c r="E33" s="42"/>
      <c r="F33" s="40"/>
      <c r="G33" s="42"/>
      <c r="H33" s="64"/>
      <c r="I33" s="42"/>
    </row>
    <row r="34" spans="1:10" x14ac:dyDescent="0.25">
      <c r="A34" s="20" t="s">
        <v>50</v>
      </c>
      <c r="B34" s="21"/>
      <c r="C34" s="42"/>
      <c r="D34" s="64"/>
      <c r="E34" s="42"/>
      <c r="F34" s="40"/>
      <c r="G34" s="42"/>
      <c r="H34" s="64"/>
      <c r="I34" s="42"/>
      <c r="J34" s="16"/>
    </row>
    <row r="35" spans="1:10" ht="12" customHeight="1" x14ac:dyDescent="0.25">
      <c r="A35" s="22" t="str">
        <f>SP_IncStmt_Det!A36</f>
        <v>Asset and property management fees</v>
      </c>
      <c r="B35" s="21"/>
      <c r="C35" s="42">
        <v>2613</v>
      </c>
      <c r="D35" s="64"/>
      <c r="E35" s="42">
        <v>152</v>
      </c>
      <c r="F35" s="40"/>
      <c r="G35" s="42">
        <v>11485</v>
      </c>
      <c r="H35" s="64"/>
      <c r="I35" s="42">
        <v>598</v>
      </c>
      <c r="J35" s="16"/>
    </row>
    <row r="36" spans="1:10" x14ac:dyDescent="0.25">
      <c r="A36" s="22" t="str">
        <f>SP_IncStmt_Det!A37</f>
        <v xml:space="preserve">Development, construction, leasing and legal fees </v>
      </c>
      <c r="B36" s="21"/>
      <c r="C36" s="65">
        <v>1027</v>
      </c>
      <c r="D36" s="64"/>
      <c r="E36" s="65">
        <v>97</v>
      </c>
      <c r="F36" s="40"/>
      <c r="G36" s="65">
        <v>5737</v>
      </c>
      <c r="H36" s="64"/>
      <c r="I36" s="65">
        <v>387</v>
      </c>
      <c r="J36" s="16"/>
    </row>
    <row r="37" spans="1:10" x14ac:dyDescent="0.25">
      <c r="A37" s="20" t="str">
        <f>SP_IncStmt_Det!A38</f>
        <v>Total Investment Management Fee Income</v>
      </c>
      <c r="B37" s="21"/>
      <c r="C37" s="42">
        <f>SUM(C35:C36)</f>
        <v>3640</v>
      </c>
      <c r="D37" s="64"/>
      <c r="E37" s="42">
        <f>SUM(E35:E36)</f>
        <v>249</v>
      </c>
      <c r="F37" s="40"/>
      <c r="G37" s="42">
        <f>SUM(G35:G36)</f>
        <v>17222</v>
      </c>
      <c r="H37" s="64"/>
      <c r="I37" s="42">
        <f>SUM(I35:I36)</f>
        <v>985</v>
      </c>
      <c r="J37" s="16"/>
    </row>
    <row r="38" spans="1:10" s="12" customFormat="1" ht="10.199999999999999" x14ac:dyDescent="0.2">
      <c r="A38" s="23"/>
      <c r="B38" s="24"/>
      <c r="C38" s="42"/>
      <c r="D38" s="64"/>
      <c r="E38" s="42"/>
      <c r="F38" s="40"/>
      <c r="G38" s="42"/>
      <c r="H38" s="64"/>
      <c r="I38" s="42"/>
    </row>
    <row r="39" spans="1:10" x14ac:dyDescent="0.25">
      <c r="A39" s="22" t="str">
        <f>SP_IncStmt_Det!A40</f>
        <v>Net promote and other transactional income</v>
      </c>
      <c r="B39" s="21"/>
      <c r="C39" s="69">
        <v>0</v>
      </c>
      <c r="D39" s="64"/>
      <c r="E39" s="69">
        <v>0</v>
      </c>
      <c r="F39" s="40"/>
      <c r="G39" s="69">
        <v>0</v>
      </c>
      <c r="H39" s="64"/>
      <c r="I39" s="69">
        <v>0</v>
      </c>
      <c r="J39" s="16"/>
    </row>
    <row r="40" spans="1:10" ht="20.399999999999999" x14ac:dyDescent="0.25">
      <c r="A40" s="20" t="str">
        <f>SP_IncStmt_Det!A41</f>
        <v xml:space="preserve">Total Investment Management Fee Income, Net Promote and Other Transactional Income </v>
      </c>
      <c r="B40" s="21"/>
      <c r="C40" s="70">
        <f>+C37+C39</f>
        <v>3640</v>
      </c>
      <c r="D40" s="67"/>
      <c r="E40" s="70">
        <f>+E37+E39</f>
        <v>249</v>
      </c>
      <c r="F40" s="41"/>
      <c r="G40" s="70">
        <f>+G37+G39</f>
        <v>17222</v>
      </c>
      <c r="H40" s="67"/>
      <c r="I40" s="70">
        <f>+I37+I39</f>
        <v>985</v>
      </c>
      <c r="J40" s="16"/>
    </row>
    <row r="41" spans="1:10" s="12" customFormat="1" ht="10.199999999999999" x14ac:dyDescent="0.2">
      <c r="A41" s="23"/>
      <c r="B41" s="24"/>
      <c r="C41" s="42"/>
      <c r="D41" s="64"/>
      <c r="E41" s="42"/>
      <c r="F41" s="40"/>
      <c r="G41" s="42"/>
      <c r="H41" s="64"/>
      <c r="I41" s="42"/>
    </row>
    <row r="42" spans="1:10" x14ac:dyDescent="0.25">
      <c r="A42" s="22" t="str">
        <f>SP_IncStmt_Det!A46</f>
        <v>Income tax provision</v>
      </c>
      <c r="B42" s="21"/>
      <c r="C42" s="69">
        <v>-18</v>
      </c>
      <c r="D42" s="64"/>
      <c r="E42" s="65">
        <v>-2</v>
      </c>
      <c r="F42" s="40"/>
      <c r="G42" s="65">
        <v>38</v>
      </c>
      <c r="H42" s="64"/>
      <c r="I42" s="65">
        <v>-14</v>
      </c>
      <c r="J42" s="16"/>
    </row>
    <row r="43" spans="1:10" x14ac:dyDescent="0.25">
      <c r="A43" s="20" t="str">
        <f>SP_IncStmt_Det!A47</f>
        <v>Total Fee and Other Income (Loss)</v>
      </c>
      <c r="B43" s="21"/>
      <c r="C43" s="66">
        <f>SUM(C40:C42)</f>
        <v>3622</v>
      </c>
      <c r="D43" s="67"/>
      <c r="E43" s="66">
        <f>SUM(E40:E42)</f>
        <v>247</v>
      </c>
      <c r="F43" s="41"/>
      <c r="G43" s="66">
        <f>SUM(G40:G42)</f>
        <v>17260</v>
      </c>
      <c r="H43" s="67"/>
      <c r="I43" s="66">
        <f>SUM(I40:I42)</f>
        <v>971</v>
      </c>
      <c r="J43" s="16"/>
    </row>
    <row r="44" spans="1:10" s="12" customFormat="1" ht="10.199999999999999" x14ac:dyDescent="0.2">
      <c r="A44" s="23"/>
      <c r="B44" s="24"/>
      <c r="C44" s="66"/>
      <c r="D44" s="67"/>
      <c r="E44" s="66"/>
      <c r="F44" s="41"/>
      <c r="G44" s="66"/>
      <c r="H44" s="67"/>
      <c r="I44" s="66"/>
    </row>
    <row r="45" spans="1:10" x14ac:dyDescent="0.25">
      <c r="A45" s="20" t="str">
        <f>SP_IncStmt_Det!$A$49</f>
        <v>General and Administrative</v>
      </c>
      <c r="B45" s="21"/>
      <c r="C45" s="66">
        <v>725</v>
      </c>
      <c r="D45" s="67"/>
      <c r="E45" s="66">
        <v>-438</v>
      </c>
      <c r="F45" s="41"/>
      <c r="G45" s="66">
        <v>2730</v>
      </c>
      <c r="H45" s="67"/>
      <c r="I45" s="66">
        <v>-1326</v>
      </c>
      <c r="J45" s="16"/>
    </row>
    <row r="46" spans="1:10" x14ac:dyDescent="0.25">
      <c r="A46" s="22" t="str">
        <f>SP_IncStmt_Det!A51</f>
        <v>Depreciation and amortization</v>
      </c>
      <c r="B46" s="21"/>
      <c r="C46" s="42">
        <v>14693</v>
      </c>
      <c r="D46" s="64"/>
      <c r="E46" s="42">
        <v>-7261</v>
      </c>
      <c r="F46" s="40"/>
      <c r="G46" s="42">
        <v>62186</v>
      </c>
      <c r="H46" s="64"/>
      <c r="I46" s="42">
        <v>-31089</v>
      </c>
      <c r="J46" s="16"/>
    </row>
    <row r="47" spans="1:10" x14ac:dyDescent="0.25">
      <c r="A47" s="26" t="s">
        <v>51</v>
      </c>
      <c r="B47" s="21"/>
      <c r="C47" s="69">
        <v>7</v>
      </c>
      <c r="D47" s="64"/>
      <c r="E47" s="69">
        <v>-9</v>
      </c>
      <c r="F47" s="40"/>
      <c r="G47" s="65">
        <v>-13743</v>
      </c>
      <c r="H47" s="64"/>
      <c r="I47" s="69">
        <v>15663</v>
      </c>
      <c r="J47" s="16"/>
    </row>
    <row r="48" spans="1:10" x14ac:dyDescent="0.25">
      <c r="A48" s="20" t="s">
        <v>43</v>
      </c>
      <c r="B48" s="21"/>
      <c r="C48" s="66">
        <f>C32+C43+C45+C46+C47</f>
        <v>7727</v>
      </c>
      <c r="D48" s="67"/>
      <c r="E48" s="66">
        <f>E32+E43+E45+E46+E47</f>
        <v>-774</v>
      </c>
      <c r="F48" s="41"/>
      <c r="G48" s="66">
        <f>G32+G43+G45+G46+G47</f>
        <v>14578</v>
      </c>
      <c r="H48" s="67"/>
      <c r="I48" s="66">
        <f>I32+I43+I45+I46+I47</f>
        <v>15178</v>
      </c>
      <c r="J48" s="16"/>
    </row>
    <row r="49" spans="1:10" s="12" customFormat="1" ht="10.199999999999999" x14ac:dyDescent="0.2">
      <c r="A49" s="23"/>
      <c r="B49" s="24"/>
      <c r="C49" s="42"/>
      <c r="D49" s="64"/>
      <c r="E49" s="42"/>
      <c r="F49" s="40"/>
      <c r="G49" s="42"/>
      <c r="H49" s="64"/>
      <c r="I49" s="42"/>
    </row>
    <row r="50" spans="1:10" x14ac:dyDescent="0.25">
      <c r="A50" s="22" t="str">
        <f>SP_IncStmt_Det!$A$56</f>
        <v>Equity in (losses) earnings of unconsolidated affiliates</v>
      </c>
      <c r="B50" s="21"/>
      <c r="C50" s="71">
        <v>0</v>
      </c>
      <c r="D50" s="64"/>
      <c r="E50" s="71">
        <v>0</v>
      </c>
      <c r="F50" s="40"/>
      <c r="G50" s="71">
        <v>0</v>
      </c>
      <c r="H50" s="64"/>
      <c r="I50" s="71">
        <v>0</v>
      </c>
      <c r="J50" s="16"/>
    </row>
    <row r="51" spans="1:10" x14ac:dyDescent="0.25">
      <c r="A51" s="22" t="s">
        <v>52</v>
      </c>
      <c r="B51" s="21"/>
      <c r="C51" s="42">
        <v>-363</v>
      </c>
      <c r="D51" s="64"/>
      <c r="E51" s="71">
        <v>0</v>
      </c>
      <c r="F51" s="40"/>
      <c r="G51" s="42">
        <v>-1067</v>
      </c>
      <c r="H51" s="64"/>
      <c r="I51" s="71">
        <v>0</v>
      </c>
      <c r="J51" s="16"/>
    </row>
    <row r="52" spans="1:10" s="12" customFormat="1" ht="10.199999999999999" x14ac:dyDescent="0.2">
      <c r="A52" s="23"/>
      <c r="B52" s="24"/>
      <c r="C52" s="42"/>
      <c r="D52" s="64"/>
      <c r="E52" s="42"/>
      <c r="F52" s="40"/>
      <c r="G52" s="42"/>
      <c r="H52" s="64"/>
      <c r="I52" s="42"/>
    </row>
    <row r="53" spans="1:10" ht="13.8" thickBot="1" x14ac:dyDescent="0.3">
      <c r="A53" s="20" t="s">
        <v>53</v>
      </c>
      <c r="B53" s="21"/>
      <c r="C53" s="72">
        <f>C48+C50+C51</f>
        <v>7364</v>
      </c>
      <c r="D53" s="67"/>
      <c r="E53" s="72">
        <f>E48+E50+E51</f>
        <v>-774</v>
      </c>
      <c r="F53" s="41"/>
      <c r="G53" s="72">
        <f>G48+G50+G51</f>
        <v>13511</v>
      </c>
      <c r="H53" s="67"/>
      <c r="I53" s="72">
        <f>I48+I50+I51</f>
        <v>15178</v>
      </c>
      <c r="J53" s="16"/>
    </row>
    <row r="54" spans="1:10" s="12" customFormat="1" ht="5.0999999999999996" customHeight="1" thickTop="1" x14ac:dyDescent="0.15">
      <c r="B54" s="11"/>
      <c r="C54" s="30"/>
      <c r="D54" s="31"/>
      <c r="E54" s="30"/>
      <c r="F54" s="11"/>
      <c r="G54" s="30"/>
      <c r="H54" s="31"/>
      <c r="I54" s="30"/>
    </row>
  </sheetData>
  <mergeCells count="3">
    <mergeCell ref="A1:I1"/>
    <mergeCell ref="C4:E4"/>
    <mergeCell ref="G4:I4"/>
  </mergeCells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8D1C0-E920-4802-AF8A-BCD897D2CD72}">
  <dimension ref="A1:C50"/>
  <sheetViews>
    <sheetView topLeftCell="A3" workbookViewId="0">
      <selection activeCell="A2" sqref="A2"/>
    </sheetView>
  </sheetViews>
  <sheetFormatPr defaultColWidth="9.109375" defaultRowHeight="13.2" x14ac:dyDescent="0.25"/>
  <cols>
    <col min="1" max="1" width="60.88671875" style="3" customWidth="1"/>
    <col min="2" max="2" width="1.44140625" style="32" customWidth="1"/>
    <col min="3" max="3" width="12.88671875" style="3" customWidth="1"/>
    <col min="4" max="16384" width="9.109375" style="3"/>
  </cols>
  <sheetData>
    <row r="1" spans="1:3" ht="19.2" x14ac:dyDescent="0.3">
      <c r="A1" s="44" t="s">
        <v>106</v>
      </c>
      <c r="B1" s="44"/>
      <c r="C1" s="44"/>
    </row>
    <row r="2" spans="1:3" x14ac:dyDescent="0.25">
      <c r="A2" s="4" t="s">
        <v>1</v>
      </c>
      <c r="B2" s="5"/>
      <c r="C2" s="6"/>
    </row>
    <row r="3" spans="1:3" ht="31.2" x14ac:dyDescent="0.25">
      <c r="A3" s="19" t="s">
        <v>54</v>
      </c>
      <c r="B3" s="45"/>
      <c r="C3" s="46" t="s">
        <v>55</v>
      </c>
    </row>
    <row r="4" spans="1:3" ht="11.4" customHeight="1" x14ac:dyDescent="0.25">
      <c r="A4" s="48" t="s">
        <v>56</v>
      </c>
      <c r="B4" s="21"/>
      <c r="C4" s="61"/>
    </row>
    <row r="5" spans="1:3" ht="11.4" customHeight="1" x14ac:dyDescent="0.25">
      <c r="A5" s="49" t="s">
        <v>76</v>
      </c>
      <c r="B5" s="21"/>
      <c r="C5" s="73">
        <v>3174250</v>
      </c>
    </row>
    <row r="6" spans="1:3" ht="11.4" customHeight="1" x14ac:dyDescent="0.25">
      <c r="A6" s="26" t="s">
        <v>77</v>
      </c>
      <c r="B6" s="21"/>
      <c r="C6" s="42">
        <v>304645</v>
      </c>
    </row>
    <row r="7" spans="1:3" ht="11.4" customHeight="1" x14ac:dyDescent="0.25">
      <c r="A7" s="26" t="s">
        <v>78</v>
      </c>
      <c r="C7" s="42">
        <v>906031</v>
      </c>
    </row>
    <row r="8" spans="1:3" ht="11.4" customHeight="1" x14ac:dyDescent="0.25">
      <c r="A8" s="26" t="s">
        <v>79</v>
      </c>
      <c r="B8" s="21"/>
      <c r="C8" s="42">
        <v>23704</v>
      </c>
    </row>
    <row r="9" spans="1:3" x14ac:dyDescent="0.25">
      <c r="A9" s="26" t="s">
        <v>57</v>
      </c>
      <c r="B9" s="21"/>
      <c r="C9" s="65">
        <v>61366</v>
      </c>
    </row>
    <row r="10" spans="1:3" ht="11.4" customHeight="1" x14ac:dyDescent="0.25">
      <c r="A10" s="23"/>
      <c r="B10" s="24"/>
      <c r="C10" s="42">
        <f>SUM(C5:C9)</f>
        <v>4469996</v>
      </c>
    </row>
    <row r="11" spans="1:3" ht="11.4" customHeight="1" x14ac:dyDescent="0.25">
      <c r="A11" s="26" t="s">
        <v>80</v>
      </c>
      <c r="B11" s="21"/>
      <c r="C11" s="65">
        <v>-926022</v>
      </c>
    </row>
    <row r="12" spans="1:3" ht="11.4" customHeight="1" x14ac:dyDescent="0.25">
      <c r="A12" s="50" t="s">
        <v>81</v>
      </c>
      <c r="B12" s="21"/>
      <c r="C12" s="42">
        <f>SUM(C10:C11)</f>
        <v>3543974</v>
      </c>
    </row>
    <row r="13" spans="1:3" ht="11.4" customHeight="1" x14ac:dyDescent="0.25">
      <c r="A13" s="26" t="s">
        <v>98</v>
      </c>
      <c r="B13" s="21"/>
      <c r="C13" s="65">
        <v>129619</v>
      </c>
    </row>
    <row r="14" spans="1:3" ht="11.4" customHeight="1" x14ac:dyDescent="0.25">
      <c r="A14" s="50" t="s">
        <v>99</v>
      </c>
      <c r="B14" s="21"/>
      <c r="C14" s="42">
        <f>SUM(C12:C13)</f>
        <v>3673593</v>
      </c>
    </row>
    <row r="15" spans="1:3" x14ac:dyDescent="0.25">
      <c r="A15" s="22" t="s">
        <v>58</v>
      </c>
      <c r="B15" s="21"/>
      <c r="C15" s="42">
        <v>126584</v>
      </c>
    </row>
    <row r="16" spans="1:3" ht="11.4" customHeight="1" x14ac:dyDescent="0.25">
      <c r="A16" s="22" t="s">
        <v>100</v>
      </c>
      <c r="B16" s="21"/>
      <c r="C16" s="42">
        <v>209232</v>
      </c>
    </row>
    <row r="17" spans="1:3" ht="11.4" customHeight="1" x14ac:dyDescent="0.25">
      <c r="A17" s="22" t="s">
        <v>59</v>
      </c>
      <c r="B17" s="21"/>
      <c r="C17" s="42">
        <v>86853</v>
      </c>
    </row>
    <row r="18" spans="1:3" ht="11.4" customHeight="1" x14ac:dyDescent="0.25">
      <c r="A18" s="22" t="s">
        <v>101</v>
      </c>
      <c r="B18" s="21"/>
      <c r="C18" s="42">
        <v>136914</v>
      </c>
    </row>
    <row r="19" spans="1:3" ht="11.4" customHeight="1" x14ac:dyDescent="0.25">
      <c r="A19" s="22" t="s">
        <v>66</v>
      </c>
      <c r="B19" s="21"/>
      <c r="C19" s="42">
        <v>25531</v>
      </c>
    </row>
    <row r="20" spans="1:3" ht="11.4" customHeight="1" x14ac:dyDescent="0.25">
      <c r="A20" s="22" t="s">
        <v>102</v>
      </c>
      <c r="B20" s="21"/>
      <c r="C20" s="42">
        <v>16806</v>
      </c>
    </row>
    <row r="21" spans="1:3" ht="11.4" customHeight="1" x14ac:dyDescent="0.25">
      <c r="A21" s="22" t="s">
        <v>103</v>
      </c>
      <c r="B21" s="21"/>
      <c r="C21" s="42">
        <v>22897</v>
      </c>
    </row>
    <row r="22" spans="1:3" ht="11.4" customHeight="1" x14ac:dyDescent="0.25">
      <c r="A22" s="22" t="s">
        <v>104</v>
      </c>
      <c r="B22" s="21"/>
      <c r="C22" s="42">
        <v>14771</v>
      </c>
    </row>
    <row r="23" spans="1:3" ht="11.4" customHeight="1" x14ac:dyDescent="0.25">
      <c r="A23" s="26" t="s">
        <v>75</v>
      </c>
      <c r="B23" s="21"/>
      <c r="C23" s="42">
        <v>40760</v>
      </c>
    </row>
    <row r="24" spans="1:3" ht="11.4" customHeight="1" x14ac:dyDescent="0.25">
      <c r="A24" s="22" t="s">
        <v>105</v>
      </c>
      <c r="B24" s="21"/>
      <c r="C24" s="42">
        <v>17262</v>
      </c>
    </row>
    <row r="25" spans="1:3" s="51" customFormat="1" ht="10.8" thickBot="1" x14ac:dyDescent="0.25">
      <c r="A25" s="22" t="s">
        <v>60</v>
      </c>
      <c r="B25" s="21"/>
      <c r="C25" s="74">
        <f>SUM(C14:C24)</f>
        <v>4371203</v>
      </c>
    </row>
    <row r="26" spans="1:3" ht="11.4" customHeight="1" thickTop="1" x14ac:dyDescent="0.25">
      <c r="A26" s="23"/>
      <c r="B26" s="24"/>
      <c r="C26" s="42"/>
    </row>
    <row r="27" spans="1:3" ht="11.4" customHeight="1" x14ac:dyDescent="0.25">
      <c r="A27" s="29" t="s">
        <v>82</v>
      </c>
      <c r="B27" s="21"/>
      <c r="C27" s="42"/>
    </row>
    <row r="28" spans="1:3" ht="11.4" customHeight="1" x14ac:dyDescent="0.25">
      <c r="A28" s="26" t="s">
        <v>83</v>
      </c>
      <c r="B28" s="21"/>
      <c r="C28" s="42"/>
    </row>
    <row r="29" spans="1:3" ht="11.4" customHeight="1" x14ac:dyDescent="0.25">
      <c r="A29" s="26" t="s">
        <v>84</v>
      </c>
      <c r="B29" s="21"/>
      <c r="C29" s="71">
        <v>953700</v>
      </c>
    </row>
    <row r="30" spans="1:3" ht="11.4" customHeight="1" x14ac:dyDescent="0.25">
      <c r="A30" s="26" t="s">
        <v>85</v>
      </c>
      <c r="B30" s="21"/>
      <c r="C30" s="75">
        <v>569566</v>
      </c>
    </row>
    <row r="31" spans="1:3" ht="11.4" customHeight="1" x14ac:dyDescent="0.25">
      <c r="A31" s="26" t="s">
        <v>86</v>
      </c>
      <c r="B31" s="21"/>
      <c r="C31" s="75">
        <v>14000</v>
      </c>
    </row>
    <row r="32" spans="1:3" ht="11.4" customHeight="1" x14ac:dyDescent="0.25">
      <c r="A32" s="26" t="s">
        <v>87</v>
      </c>
      <c r="B32" s="21"/>
      <c r="C32" s="42">
        <v>155192</v>
      </c>
    </row>
    <row r="33" spans="1:3" ht="11.4" customHeight="1" x14ac:dyDescent="0.25">
      <c r="A33" s="26" t="s">
        <v>88</v>
      </c>
      <c r="B33" s="21"/>
      <c r="C33" s="42">
        <v>27920</v>
      </c>
    </row>
    <row r="34" spans="1:3" ht="11.4" customHeight="1" x14ac:dyDescent="0.25">
      <c r="A34" s="26" t="s">
        <v>89</v>
      </c>
      <c r="B34" s="21"/>
      <c r="C34" s="42">
        <v>24505</v>
      </c>
    </row>
    <row r="35" spans="1:3" ht="11.4" customHeight="1" x14ac:dyDescent="0.25">
      <c r="A35" s="26" t="s">
        <v>59</v>
      </c>
      <c r="B35" s="21"/>
      <c r="C35" s="42">
        <v>77534</v>
      </c>
    </row>
    <row r="36" spans="1:3" ht="11.4" customHeight="1" x14ac:dyDescent="0.25">
      <c r="A36" s="26" t="s">
        <v>90</v>
      </c>
      <c r="B36" s="21"/>
      <c r="C36" s="42">
        <v>16514</v>
      </c>
    </row>
    <row r="37" spans="1:3" ht="11.4" customHeight="1" x14ac:dyDescent="0.25">
      <c r="A37" s="26" t="s">
        <v>61</v>
      </c>
      <c r="B37" s="21"/>
      <c r="C37" s="76">
        <f>SUM(C29:C36)</f>
        <v>1838931</v>
      </c>
    </row>
    <row r="38" spans="1:3" ht="11.4" customHeight="1" x14ac:dyDescent="0.25">
      <c r="A38" s="26" t="s">
        <v>62</v>
      </c>
      <c r="B38" s="21"/>
      <c r="C38" s="42"/>
    </row>
    <row r="39" spans="1:3" ht="11.4" customHeight="1" x14ac:dyDescent="0.25">
      <c r="A39" s="26" t="s">
        <v>63</v>
      </c>
      <c r="B39" s="21"/>
      <c r="C39" s="71">
        <v>30583</v>
      </c>
    </row>
    <row r="40" spans="1:3" ht="11.4" customHeight="1" x14ac:dyDescent="0.25">
      <c r="A40" s="52" t="s">
        <v>64</v>
      </c>
      <c r="B40" s="21"/>
      <c r="C40" s="42"/>
    </row>
    <row r="41" spans="1:3" ht="11.4" customHeight="1" x14ac:dyDescent="0.25">
      <c r="A41" s="22" t="s">
        <v>65</v>
      </c>
      <c r="B41" s="21"/>
      <c r="C41" s="71">
        <v>120</v>
      </c>
    </row>
    <row r="42" spans="1:3" ht="11.4" customHeight="1" x14ac:dyDescent="0.25">
      <c r="A42" s="26" t="s">
        <v>91</v>
      </c>
      <c r="B42" s="21"/>
      <c r="C42" s="71">
        <v>2436285</v>
      </c>
    </row>
    <row r="43" spans="1:3" ht="11.4" customHeight="1" x14ac:dyDescent="0.25">
      <c r="A43" s="26" t="s">
        <v>92</v>
      </c>
      <c r="B43" s="21"/>
      <c r="C43" s="42">
        <v>38650</v>
      </c>
    </row>
    <row r="44" spans="1:3" ht="11.4" customHeight="1" x14ac:dyDescent="0.25">
      <c r="A44" s="26" t="s">
        <v>93</v>
      </c>
      <c r="B44" s="21"/>
      <c r="C44" s="42">
        <v>-409383</v>
      </c>
    </row>
    <row r="45" spans="1:3" ht="11.4" customHeight="1" x14ac:dyDescent="0.25">
      <c r="A45" s="26" t="s">
        <v>94</v>
      </c>
      <c r="B45" s="21"/>
      <c r="C45" s="77">
        <v>2065672</v>
      </c>
    </row>
    <row r="46" spans="1:3" ht="11.4" customHeight="1" x14ac:dyDescent="0.25">
      <c r="A46" s="26" t="s">
        <v>95</v>
      </c>
      <c r="B46" s="21"/>
      <c r="C46" s="42">
        <v>436017</v>
      </c>
    </row>
    <row r="47" spans="1:3" ht="13.35" customHeight="1" x14ac:dyDescent="0.25">
      <c r="A47" s="26" t="s">
        <v>96</v>
      </c>
      <c r="B47" s="21"/>
      <c r="C47" s="76">
        <v>2501689</v>
      </c>
    </row>
    <row r="48" spans="1:3" ht="13.35" customHeight="1" thickBot="1" x14ac:dyDescent="0.3">
      <c r="A48" s="26" t="s">
        <v>97</v>
      </c>
      <c r="B48" s="21"/>
      <c r="C48" s="74">
        <f>+C47+C37+C39</f>
        <v>4371203</v>
      </c>
    </row>
    <row r="49" spans="1:3" s="51" customFormat="1" ht="10.8" thickTop="1" x14ac:dyDescent="0.2">
      <c r="A49" s="26"/>
      <c r="B49" s="21"/>
    </row>
    <row r="50" spans="1:3" x14ac:dyDescent="0.25">
      <c r="C50" s="43"/>
    </row>
  </sheetData>
  <mergeCells count="1">
    <mergeCell ref="A1:C1"/>
  </mergeCells>
  <pageMargins left="0.7" right="0.7" top="0.75" bottom="0.75" header="0.3" footer="0.3"/>
  <pageSetup scale="63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EB0B-8885-46EE-8539-0347FE3ACE55}">
  <dimension ref="A1:I48"/>
  <sheetViews>
    <sheetView workbookViewId="0">
      <selection activeCell="G44" sqref="G44"/>
    </sheetView>
  </sheetViews>
  <sheetFormatPr defaultColWidth="9.109375" defaultRowHeight="13.2" x14ac:dyDescent="0.25"/>
  <cols>
    <col min="1" max="1" width="60.88671875" style="3" customWidth="1"/>
    <col min="2" max="2" width="1.44140625" style="32" customWidth="1"/>
    <col min="3" max="3" width="13.44140625" style="3" customWidth="1"/>
    <col min="4" max="4" width="1.44140625" style="32" customWidth="1"/>
    <col min="5" max="5" width="13.44140625" style="3" customWidth="1"/>
    <col min="6" max="6" width="1.44140625" style="3" customWidth="1"/>
    <col min="7" max="16384" width="9.109375" style="3"/>
  </cols>
  <sheetData>
    <row r="1" spans="1:5" s="54" customFormat="1" ht="15.6" x14ac:dyDescent="0.3">
      <c r="A1" s="53" t="s">
        <v>107</v>
      </c>
      <c r="B1" s="53"/>
      <c r="C1" s="53"/>
      <c r="D1" s="53"/>
      <c r="E1" s="53"/>
    </row>
    <row r="2" spans="1:5" x14ac:dyDescent="0.25">
      <c r="A2" s="4" t="s">
        <v>1</v>
      </c>
      <c r="B2" s="5"/>
      <c r="C2" s="6"/>
      <c r="D2" s="7"/>
      <c r="E2" s="6"/>
    </row>
    <row r="3" spans="1:5" x14ac:dyDescent="0.25">
      <c r="A3" s="55"/>
      <c r="B3" s="56"/>
      <c r="C3" s="6"/>
      <c r="D3" s="7"/>
      <c r="E3" s="6"/>
    </row>
    <row r="4" spans="1:5" ht="42.6" x14ac:dyDescent="0.25">
      <c r="A4" s="38" t="s">
        <v>54</v>
      </c>
      <c r="B4" s="14"/>
      <c r="C4" s="18" t="s">
        <v>46</v>
      </c>
      <c r="D4" s="47"/>
      <c r="E4" s="18" t="s">
        <v>47</v>
      </c>
    </row>
    <row r="5" spans="1:5" x14ac:dyDescent="0.25">
      <c r="A5" s="48" t="str">
        <f>SP_BalSht!$A$4</f>
        <v>Real estate</v>
      </c>
      <c r="B5" s="21"/>
      <c r="C5" s="61"/>
      <c r="D5" s="62"/>
      <c r="E5" s="61"/>
    </row>
    <row r="6" spans="1:5" x14ac:dyDescent="0.25">
      <c r="A6" s="22" t="str">
        <f>SP_BalSht!A5</f>
        <v>Buildings and improvements</v>
      </c>
      <c r="B6" s="21"/>
      <c r="C6" s="63">
        <v>-202684</v>
      </c>
      <c r="D6" s="64"/>
      <c r="E6" s="63">
        <v>80864</v>
      </c>
    </row>
    <row r="7" spans="1:5" x14ac:dyDescent="0.25">
      <c r="A7" s="22" t="str">
        <f>SP_BalSht!A6</f>
        <v>Tenant improvements</v>
      </c>
      <c r="B7" s="21"/>
      <c r="C7" s="42">
        <v>-812838</v>
      </c>
      <c r="D7" s="64"/>
      <c r="E7" s="42">
        <v>297732</v>
      </c>
    </row>
    <row r="8" spans="1:5" x14ac:dyDescent="0.25">
      <c r="A8" s="22" t="str">
        <f>SP_BalSht!A7</f>
        <v>Land</v>
      </c>
      <c r="B8" s="21"/>
      <c r="C8" s="42">
        <v>-62650</v>
      </c>
      <c r="D8" s="64"/>
      <c r="E8" s="42">
        <v>19835</v>
      </c>
    </row>
    <row r="9" spans="1:5" x14ac:dyDescent="0.25">
      <c r="A9" s="22" t="str">
        <f>SP_BalSht!$A$8</f>
        <v>Construction in progress</v>
      </c>
      <c r="B9" s="21"/>
      <c r="C9" s="42">
        <v>-6486</v>
      </c>
      <c r="D9" s="64"/>
      <c r="E9" s="42">
        <v>2254</v>
      </c>
    </row>
    <row r="10" spans="1:5" x14ac:dyDescent="0.25">
      <c r="A10" s="22" t="s">
        <v>57</v>
      </c>
      <c r="B10" s="21"/>
      <c r="C10" s="65">
        <v>-22571</v>
      </c>
      <c r="D10" s="64"/>
      <c r="E10" s="65">
        <v>22057</v>
      </c>
    </row>
    <row r="11" spans="1:5" x14ac:dyDescent="0.25">
      <c r="A11" s="23"/>
      <c r="B11" s="24"/>
      <c r="C11" s="42">
        <f>SUM(C6:C10)</f>
        <v>-1107229</v>
      </c>
      <c r="D11" s="64"/>
      <c r="E11" s="42">
        <f>SUM(E6:E10)</f>
        <v>422742</v>
      </c>
    </row>
    <row r="12" spans="1:5" x14ac:dyDescent="0.25">
      <c r="A12" s="22" t="str">
        <f>SP_BalSht!A11</f>
        <v>Less: Accumulated depreciation and amortization</v>
      </c>
      <c r="B12" s="21"/>
      <c r="C12" s="65">
        <v>168676</v>
      </c>
      <c r="D12" s="64"/>
      <c r="E12" s="65">
        <v>-81796</v>
      </c>
    </row>
    <row r="13" spans="1:5" x14ac:dyDescent="0.25">
      <c r="A13" s="22" t="str">
        <f>SP_BalSht!A12</f>
        <v>Operating real estate, net</v>
      </c>
      <c r="B13" s="21"/>
      <c r="C13" s="42">
        <f>SUM(C11:C12)</f>
        <v>-938553</v>
      </c>
      <c r="D13" s="64"/>
      <c r="E13" s="42">
        <f>SUM(E11:E12)</f>
        <v>340946</v>
      </c>
    </row>
    <row r="14" spans="1:5" x14ac:dyDescent="0.25">
      <c r="A14" s="22" t="str">
        <f>SP_BalSht!A13</f>
        <v>Real estate under development</v>
      </c>
      <c r="B14" s="21"/>
      <c r="C14" s="65">
        <v>-23667</v>
      </c>
      <c r="D14" s="64"/>
      <c r="E14" s="65">
        <v>2216</v>
      </c>
    </row>
    <row r="15" spans="1:5" x14ac:dyDescent="0.25">
      <c r="A15" s="57" t="str">
        <f>SP_BalSht!$A$14</f>
        <v>Net investments in real estate</v>
      </c>
      <c r="B15" s="21"/>
      <c r="C15" s="42">
        <f>SUM(C13:C14)</f>
        <v>-962220</v>
      </c>
      <c r="D15" s="64"/>
      <c r="E15" s="42">
        <f>SUM(E13:E14)</f>
        <v>343162</v>
      </c>
    </row>
    <row r="16" spans="1:5" x14ac:dyDescent="0.25">
      <c r="A16" s="22" t="str">
        <f>SP_BalSht!A15</f>
        <v>Notes receivable, net ($2,004 of allowance for credit losses)</v>
      </c>
      <c r="B16" s="21"/>
      <c r="C16" s="71">
        <v>65902</v>
      </c>
      <c r="D16" s="64"/>
      <c r="E16" s="71">
        <v>0</v>
      </c>
    </row>
    <row r="17" spans="1:9" x14ac:dyDescent="0.25">
      <c r="A17" s="22" t="str">
        <f>SP_BalSht!A16</f>
        <v>Investments in and advances to unconsolidated affiliates</v>
      </c>
      <c r="B17" s="21"/>
      <c r="C17" s="42">
        <v>-33752</v>
      </c>
      <c r="D17" s="64"/>
      <c r="E17" s="42">
        <v>-145779</v>
      </c>
      <c r="H17" s="25"/>
      <c r="I17" s="25"/>
    </row>
    <row r="18" spans="1:9" x14ac:dyDescent="0.25">
      <c r="A18" s="22" t="str">
        <f>SP_BalSht!A17</f>
        <v>Lease intangibles, net</v>
      </c>
      <c r="B18" s="21"/>
      <c r="C18" s="42">
        <v>-32278</v>
      </c>
      <c r="D18" s="64"/>
      <c r="E18" s="42">
        <v>11479</v>
      </c>
    </row>
    <row r="19" spans="1:9" x14ac:dyDescent="0.25">
      <c r="A19" s="22" t="str">
        <f>SP_BalSht!A18</f>
        <v>Other assets, net</v>
      </c>
      <c r="B19" s="21"/>
      <c r="C19" s="42">
        <v>5133</v>
      </c>
      <c r="D19" s="64"/>
      <c r="E19" s="42">
        <v>6252</v>
      </c>
    </row>
    <row r="20" spans="1:9" x14ac:dyDescent="0.25">
      <c r="A20" s="22" t="s">
        <v>66</v>
      </c>
      <c r="B20" s="21"/>
      <c r="C20" s="71">
        <v>-1571</v>
      </c>
      <c r="D20" s="64"/>
      <c r="E20" s="71">
        <v>0</v>
      </c>
    </row>
    <row r="21" spans="1:9" x14ac:dyDescent="0.25">
      <c r="A21" s="22" t="str">
        <f>SP_BalSht!A20</f>
        <v>Cash and cash equivalents</v>
      </c>
      <c r="B21" s="21"/>
      <c r="C21" s="71">
        <v>-10844</v>
      </c>
      <c r="D21" s="64"/>
      <c r="E21" s="71">
        <v>6324</v>
      </c>
    </row>
    <row r="22" spans="1:9" x14ac:dyDescent="0.25">
      <c r="A22" s="22" t="str">
        <f>SP_BalSht!A21</f>
        <v>Restricted cash</v>
      </c>
      <c r="B22" s="21"/>
      <c r="C22" s="42">
        <v>-7645</v>
      </c>
      <c r="D22" s="64"/>
      <c r="E22" s="42">
        <v>6727</v>
      </c>
    </row>
    <row r="23" spans="1:9" x14ac:dyDescent="0.25">
      <c r="A23" s="22" t="s">
        <v>67</v>
      </c>
      <c r="B23" s="21"/>
      <c r="C23" s="71">
        <v>0</v>
      </c>
      <c r="D23" s="64"/>
      <c r="E23" s="71">
        <v>0</v>
      </c>
    </row>
    <row r="24" spans="1:9" x14ac:dyDescent="0.25">
      <c r="A24" s="22" t="str">
        <f>SP_BalSht!A23</f>
        <v>Straight-line rents receivable, net</v>
      </c>
      <c r="B24" s="21"/>
      <c r="C24" s="42">
        <v>-11178</v>
      </c>
      <c r="D24" s="64"/>
      <c r="E24" s="42">
        <v>6602</v>
      </c>
    </row>
    <row r="25" spans="1:9" x14ac:dyDescent="0.25">
      <c r="A25" s="22" t="str">
        <f>SP_BalSht!A24</f>
        <v>Rents receivable, net</v>
      </c>
      <c r="B25" s="21"/>
      <c r="C25" s="42">
        <v>-5835</v>
      </c>
      <c r="D25" s="64"/>
      <c r="E25" s="42">
        <v>2109</v>
      </c>
    </row>
    <row r="26" spans="1:9" ht="13.8" thickBot="1" x14ac:dyDescent="0.3">
      <c r="A26" s="20" t="str">
        <f>SP_BalSht!$A$25</f>
        <v>Total assets</v>
      </c>
      <c r="B26" s="21"/>
      <c r="C26" s="74">
        <f>SUM(C15:C25)</f>
        <v>-994288</v>
      </c>
      <c r="D26" s="64"/>
      <c r="E26" s="74">
        <f>SUM(E15:E25)</f>
        <v>236876</v>
      </c>
    </row>
    <row r="27" spans="1:9" ht="13.8" thickTop="1" x14ac:dyDescent="0.25">
      <c r="A27" s="23"/>
      <c r="B27" s="24"/>
      <c r="C27" s="42"/>
      <c r="D27" s="64"/>
      <c r="E27" s="42"/>
    </row>
    <row r="28" spans="1:9" x14ac:dyDescent="0.25">
      <c r="A28" s="20" t="str">
        <f>SP_BalSht!$A$27</f>
        <v>LIABILITIES, REDEEMABLE NONCONTROLLING INTERESTS AND EQUITY</v>
      </c>
      <c r="B28" s="21"/>
      <c r="C28" s="42"/>
      <c r="D28" s="64"/>
      <c r="E28" s="42"/>
    </row>
    <row r="29" spans="1:9" x14ac:dyDescent="0.25">
      <c r="A29" s="58" t="str">
        <f>SP_BalSht!A29</f>
        <v>Mortgage and other notes payable, net</v>
      </c>
      <c r="B29" s="21"/>
      <c r="C29" s="63">
        <v>-568222</v>
      </c>
      <c r="D29" s="64"/>
      <c r="E29" s="63">
        <v>210644</v>
      </c>
    </row>
    <row r="30" spans="1:9" x14ac:dyDescent="0.25">
      <c r="A30" s="22" t="str">
        <f>SP_BalSht!$A$30</f>
        <v>Unsecured notes payable, net</v>
      </c>
      <c r="B30" s="21"/>
      <c r="C30" s="71">
        <v>0</v>
      </c>
      <c r="D30" s="64"/>
      <c r="E30" s="71">
        <v>0</v>
      </c>
    </row>
    <row r="31" spans="1:9" x14ac:dyDescent="0.25">
      <c r="A31" s="26" t="str">
        <f>SP_BalSht!$A$31</f>
        <v>Unsecured line of credit</v>
      </c>
      <c r="B31" s="21"/>
      <c r="C31" s="71">
        <v>0</v>
      </c>
      <c r="D31" s="64"/>
      <c r="E31" s="71">
        <v>0</v>
      </c>
    </row>
    <row r="32" spans="1:9" x14ac:dyDescent="0.25">
      <c r="A32" s="22" t="str">
        <f>SP_BalSht!$A$32</f>
        <v>Accounts payable and other liabilities</v>
      </c>
      <c r="B32" s="21"/>
      <c r="C32" s="42">
        <v>-27722</v>
      </c>
      <c r="D32" s="64"/>
      <c r="E32" s="42">
        <v>22361</v>
      </c>
    </row>
    <row r="33" spans="1:5" x14ac:dyDescent="0.25">
      <c r="A33" s="22" t="str">
        <f>SP_BalSht!$A$35</f>
        <v>Lease intangibles, net</v>
      </c>
      <c r="B33" s="21"/>
      <c r="C33" s="71">
        <v>-29249</v>
      </c>
      <c r="D33" s="64"/>
      <c r="E33" s="71">
        <v>12204</v>
      </c>
    </row>
    <row r="34" spans="1:5" x14ac:dyDescent="0.25">
      <c r="A34" s="26" t="str">
        <f>SP_BalSht!$A$33</f>
        <v>Lease liabilities - operating leases</v>
      </c>
      <c r="B34" s="21"/>
      <c r="C34" s="78">
        <v>-1650</v>
      </c>
      <c r="D34" s="79"/>
      <c r="E34" s="78">
        <v>4</v>
      </c>
    </row>
    <row r="35" spans="1:5" x14ac:dyDescent="0.25">
      <c r="A35" s="26" t="str">
        <f>SP_BalSht!$A$34</f>
        <v>Dividends and distributions payable</v>
      </c>
      <c r="B35" s="21"/>
      <c r="C35" s="71">
        <v>0</v>
      </c>
      <c r="D35" s="64"/>
      <c r="E35" s="71">
        <v>0</v>
      </c>
    </row>
    <row r="36" spans="1:5" x14ac:dyDescent="0.25">
      <c r="A36" s="22" t="s">
        <v>68</v>
      </c>
      <c r="B36" s="21"/>
      <c r="C36" s="71">
        <v>-21169</v>
      </c>
      <c r="D36" s="64"/>
      <c r="E36" s="71">
        <v>8179</v>
      </c>
    </row>
    <row r="37" spans="1:5" x14ac:dyDescent="0.25">
      <c r="A37" s="26" t="str">
        <f>SP_BalSht!A36</f>
        <v>Distributions in excess of income from, and investments in, unconsolidated affiliates</v>
      </c>
      <c r="B37" s="21"/>
      <c r="C37" s="69">
        <v>0</v>
      </c>
      <c r="D37" s="64"/>
      <c r="E37" s="69">
        <v>-16516</v>
      </c>
    </row>
    <row r="38" spans="1:5" x14ac:dyDescent="0.25">
      <c r="A38" s="22" t="str">
        <f>SP_BalSht!A37</f>
        <v>Total liabilities</v>
      </c>
      <c r="B38" s="21"/>
      <c r="C38" s="42">
        <f>SUM(C29:C37)</f>
        <v>-648012</v>
      </c>
      <c r="D38" s="64"/>
      <c r="E38" s="42">
        <f>SUM(E29:E37)</f>
        <v>236876</v>
      </c>
    </row>
    <row r="39" spans="1:5" x14ac:dyDescent="0.25">
      <c r="A39" s="48" t="str">
        <f>SP_BalSht!A40</f>
        <v>Shareholders' Equity</v>
      </c>
      <c r="B39" s="21"/>
      <c r="C39" s="42"/>
      <c r="D39" s="64"/>
      <c r="E39" s="42"/>
    </row>
    <row r="40" spans="1:5" x14ac:dyDescent="0.25">
      <c r="A40" s="22" t="str">
        <f>SP_BalSht!A41</f>
        <v>Common shares</v>
      </c>
      <c r="B40" s="21"/>
      <c r="C40" s="71">
        <v>0</v>
      </c>
      <c r="D40" s="80"/>
      <c r="E40" s="71">
        <v>0</v>
      </c>
    </row>
    <row r="41" spans="1:5" x14ac:dyDescent="0.25">
      <c r="A41" s="22" t="str">
        <f>SP_BalSht!A42</f>
        <v>Additional paid-in capital</v>
      </c>
      <c r="B41" s="21"/>
      <c r="C41" s="71">
        <v>0</v>
      </c>
      <c r="D41" s="80"/>
      <c r="E41" s="71">
        <v>0</v>
      </c>
    </row>
    <row r="42" spans="1:5" x14ac:dyDescent="0.25">
      <c r="A42" s="22" t="str">
        <f>SP_BalSht!A43</f>
        <v>Accumulated other comprehensive income</v>
      </c>
      <c r="B42" s="21"/>
      <c r="C42" s="71">
        <v>0</v>
      </c>
      <c r="D42" s="80"/>
      <c r="E42" s="71">
        <v>0</v>
      </c>
    </row>
    <row r="43" spans="1:5" x14ac:dyDescent="0.25">
      <c r="A43" s="22" t="str">
        <f>SP_BalSht!A44</f>
        <v>Distributions in excess of accumulated earnings</v>
      </c>
      <c r="B43" s="21"/>
      <c r="C43" s="69">
        <v>0</v>
      </c>
      <c r="D43" s="80"/>
      <c r="E43" s="69">
        <v>0</v>
      </c>
    </row>
    <row r="44" spans="1:5" x14ac:dyDescent="0.25">
      <c r="A44" s="57" t="str">
        <f>SP_BalSht!A45</f>
        <v>Total Acadia shareholders’ equity</v>
      </c>
      <c r="B44" s="21"/>
      <c r="C44" s="71">
        <f>SUM(C40:C43)</f>
        <v>0</v>
      </c>
      <c r="D44" s="80"/>
      <c r="E44" s="71">
        <f>SUM(E40:E43)</f>
        <v>0</v>
      </c>
    </row>
    <row r="45" spans="1:5" x14ac:dyDescent="0.25">
      <c r="A45" s="22" t="s">
        <v>44</v>
      </c>
      <c r="B45" s="21"/>
      <c r="C45" s="65">
        <v>-346276</v>
      </c>
      <c r="D45" s="64"/>
      <c r="E45" s="69">
        <v>0</v>
      </c>
    </row>
    <row r="46" spans="1:5" x14ac:dyDescent="0.25">
      <c r="A46" s="57" t="str">
        <f>SP_BalSht!A47</f>
        <v>Total equity</v>
      </c>
      <c r="B46" s="21"/>
      <c r="C46" s="42">
        <f>C44+C45</f>
        <v>-346276</v>
      </c>
      <c r="D46" s="64"/>
      <c r="E46" s="69">
        <f>E44+E45</f>
        <v>0</v>
      </c>
    </row>
    <row r="47" spans="1:5" ht="13.8" thickBot="1" x14ac:dyDescent="0.3">
      <c r="A47" s="29" t="str">
        <f>SP_BalSht!A48</f>
        <v>Total liabilities, redeemable noncontrolling interests, and equity</v>
      </c>
      <c r="B47" s="21"/>
      <c r="C47" s="74">
        <f>C38+C46</f>
        <v>-994288</v>
      </c>
      <c r="D47" s="64"/>
      <c r="E47" s="74">
        <f>E38+E46</f>
        <v>236876</v>
      </c>
    </row>
    <row r="48" spans="1:5" s="51" customFormat="1" ht="6" customHeight="1" thickTop="1" x14ac:dyDescent="0.2">
      <c r="A48" s="16"/>
      <c r="B48" s="28"/>
      <c r="C48" s="59"/>
      <c r="D48" s="60"/>
      <c r="E48" s="59"/>
    </row>
  </sheetData>
  <mergeCells count="1">
    <mergeCell ref="A1:E1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SP_IncStmt_Det</vt:lpstr>
      <vt:lpstr>SP_IncStmt_PRAdj</vt:lpstr>
      <vt:lpstr>SP_BalSht</vt:lpstr>
      <vt:lpstr>SP_BalSht_PRAdj</vt:lpstr>
      <vt:lpstr>SP_BalSht!Print_Area</vt:lpstr>
      <vt:lpstr>SP_BalSht_PRAdj!Print_Area</vt:lpstr>
      <vt:lpstr>SP_IncStmt_Det!Print_Area</vt:lpstr>
      <vt:lpstr>SP_IncStmt_PRAdj!Print_Area</vt:lpstr>
      <vt:lpstr>SP_BalSht_PRAdj_T1</vt:lpstr>
      <vt:lpstr>SP_BalSht_T1</vt:lpstr>
      <vt:lpstr>SP_IncStmt_Det_T1</vt:lpstr>
      <vt:lpstr>SP_IncStmt_PRAdj_T1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Pipitone</dc:creator>
  <cp:lastModifiedBy>Erica Pipitone</cp:lastModifiedBy>
  <dcterms:created xsi:type="dcterms:W3CDTF">2025-02-11T16:41:50Z</dcterms:created>
  <dcterms:modified xsi:type="dcterms:W3CDTF">2025-02-11T16:52:23Z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14.7</vt:lpwstr>
  </property>
</Properties>
</file>